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3"/>
  <workbookPr defaultThemeVersion="166925"/>
  <mc:AlternateContent xmlns:mc="http://schemas.openxmlformats.org/markup-compatibility/2006">
    <mc:Choice Requires="x15">
      <x15ac:absPath xmlns:x15ac="http://schemas.microsoft.com/office/spreadsheetml/2010/11/ac" url="/Users/melissasmith/Dropbox/ANH v-share/Covid vaccines/"/>
    </mc:Choice>
  </mc:AlternateContent>
  <xr:revisionPtr revIDLastSave="0" documentId="13_ncr:1_{84BA20A6-E77D-5B4E-AFAD-21C35070216C}" xr6:coauthVersionLast="46" xr6:coauthVersionMax="46" xr10:uidLastSave="{00000000-0000-0000-0000-000000000000}"/>
  <bookViews>
    <workbookView xWindow="380" yWindow="460" windowWidth="35420" windowHeight="19900" xr2:uid="{CC7FA132-89F9-794E-B3F0-666C988199E7}"/>
  </bookViews>
  <sheets>
    <sheet name="Data" sheetId="2" r:id="rId1"/>
    <sheet name="Pfizer-BioNTech Dashboard" sheetId="4" r:id="rId2"/>
    <sheet name="Moderna Dashboard" sheetId="5"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45" i="5" l="1"/>
  <c r="P45" i="5"/>
  <c r="L45" i="5"/>
  <c r="M48" i="5" s="1"/>
  <c r="H45" i="5"/>
  <c r="I49" i="5" s="1"/>
  <c r="D45" i="5"/>
  <c r="T22" i="5"/>
  <c r="U24" i="5" s="1"/>
  <c r="P22" i="5"/>
  <c r="Q25" i="5" s="1"/>
  <c r="L22" i="5"/>
  <c r="M26" i="5" s="1"/>
  <c r="H22" i="5"/>
  <c r="D22" i="5"/>
  <c r="H4" i="5"/>
  <c r="U50" i="5"/>
  <c r="Q47" i="5"/>
  <c r="E50" i="5"/>
  <c r="I27" i="5"/>
  <c r="E24" i="5"/>
  <c r="I7" i="5"/>
  <c r="H4" i="4"/>
  <c r="J9" i="4" s="1"/>
  <c r="T45" i="4"/>
  <c r="P45" i="4"/>
  <c r="L45" i="4"/>
  <c r="H45" i="4"/>
  <c r="D45" i="4"/>
  <c r="I8" i="5" l="1"/>
  <c r="I24" i="5"/>
  <c r="E25" i="5"/>
  <c r="U25" i="5"/>
  <c r="Q26" i="5"/>
  <c r="M27" i="5"/>
  <c r="E47" i="5"/>
  <c r="U47" i="5"/>
  <c r="Q48" i="5"/>
  <c r="M49" i="5"/>
  <c r="I50" i="5"/>
  <c r="I9" i="5"/>
  <c r="M24" i="5"/>
  <c r="I25" i="5"/>
  <c r="E26" i="5"/>
  <c r="U26" i="5"/>
  <c r="Q27" i="5"/>
  <c r="I47" i="5"/>
  <c r="E48" i="5"/>
  <c r="U48" i="5"/>
  <c r="Q49" i="5"/>
  <c r="M50" i="5"/>
  <c r="I6" i="5"/>
  <c r="Q24" i="5"/>
  <c r="M25" i="5"/>
  <c r="I26" i="5"/>
  <c r="E27" i="5"/>
  <c r="U27" i="5"/>
  <c r="M47" i="5"/>
  <c r="I48" i="5"/>
  <c r="E49" i="5"/>
  <c r="U49" i="5"/>
  <c r="Q50" i="5"/>
  <c r="J6" i="4"/>
  <c r="J7" i="4"/>
  <c r="J8" i="4"/>
  <c r="E11" i="2"/>
  <c r="E20" i="2"/>
  <c r="E27" i="2"/>
  <c r="E34" i="2"/>
  <c r="E41" i="2"/>
  <c r="E48" i="2"/>
  <c r="E53" i="2"/>
  <c r="E59" i="2"/>
  <c r="E67" i="2"/>
  <c r="E74" i="2"/>
  <c r="U49" i="4"/>
  <c r="Q47" i="4"/>
  <c r="M49" i="4"/>
  <c r="I47" i="4"/>
  <c r="U48" i="4"/>
  <c r="U47" i="4"/>
  <c r="Q49" i="4"/>
  <c r="Q48" i="4"/>
  <c r="M48" i="4"/>
  <c r="M47" i="4"/>
  <c r="I48" i="4"/>
  <c r="D11" i="2"/>
  <c r="T22" i="4"/>
  <c r="U26" i="4" s="1"/>
  <c r="P22" i="4"/>
  <c r="Q26" i="4" s="1"/>
  <c r="H22" i="4"/>
  <c r="I24" i="4" s="1"/>
  <c r="L22" i="4"/>
  <c r="M24" i="4" s="1"/>
  <c r="U50" i="4"/>
  <c r="E75" i="2" l="1"/>
  <c r="M25" i="4"/>
  <c r="U27" i="4"/>
  <c r="M26" i="4"/>
  <c r="I25" i="4"/>
  <c r="U24" i="4"/>
  <c r="Q24" i="4"/>
  <c r="U25" i="4"/>
  <c r="I49" i="4"/>
  <c r="I26" i="4"/>
  <c r="Q25" i="4"/>
  <c r="Q27" i="4"/>
  <c r="D22" i="4"/>
  <c r="E26" i="4" s="1"/>
  <c r="M50" i="4"/>
  <c r="I50" i="4"/>
  <c r="Q50" i="4"/>
  <c r="D34" i="2"/>
  <c r="D41" i="2"/>
  <c r="D48" i="2"/>
  <c r="D53" i="2"/>
  <c r="D74" i="2"/>
  <c r="D67" i="2"/>
  <c r="D59" i="2"/>
  <c r="D27" i="2"/>
  <c r="D20" i="2"/>
  <c r="M27" i="4"/>
  <c r="I27" i="4"/>
  <c r="E27" i="4" l="1"/>
  <c r="E25" i="4"/>
  <c r="E24" i="4"/>
  <c r="E49" i="4"/>
  <c r="E50" i="4"/>
  <c r="E48" i="4"/>
  <c r="E47" i="4"/>
  <c r="D75" i="2"/>
</calcChain>
</file>

<file path=xl/sharedStrings.xml><?xml version="1.0" encoding="utf-8"?>
<sst xmlns="http://schemas.openxmlformats.org/spreadsheetml/2006/main" count="219" uniqueCount="81">
  <si>
    <t>Transparency in relation to safety and efficacy studies</t>
  </si>
  <si>
    <t>The Government must clarify eligibility and criteria for no-fault vaccine injury payments for Covid-19 vaccines</t>
  </si>
  <si>
    <t xml:space="preserve">The public must be informed of the extent of naturally-acquired immunity prior to public release of Covid-19 vaccines </t>
  </si>
  <si>
    <t>Conduct and transparency of studies to elucidate any risks associated with adjuvants as distinct from antigens</t>
  </si>
  <si>
    <t xml:space="preserve">Transparency in relation to vaccine composition </t>
  </si>
  <si>
    <t>≥25%%&lt;50% of raw data in public domain</t>
  </si>
  <si>
    <t>1-25% raw data in public domain</t>
  </si>
  <si>
    <t>≥ 50% &lt; 99% raw data in public domain</t>
  </si>
  <si>
    <t>No raw data in the public domain</t>
  </si>
  <si>
    <t>≥ 99% of raw data in the public domain</t>
  </si>
  <si>
    <t>No peer review publication of any safety or efficacy data</t>
  </si>
  <si>
    <t>Peer review publication of safety and efficacy data (partial or summary data) from Phase 1/2 trials</t>
  </si>
  <si>
    <t>Peer review publication of safety and efficacy data (complete data) from Phase 1/2 trials</t>
  </si>
  <si>
    <t>Press release of partial topline data from Phase 3 trials</t>
  </si>
  <si>
    <t>Press release of comprehensive topline data from Phase 3 trials</t>
  </si>
  <si>
    <t>Peer review publication of safety and efficacy data (partial or summary data) from Phase 3 trials</t>
  </si>
  <si>
    <t>Peer review publication of safety and efficacy data (complete data) from Phase 3 trials</t>
  </si>
  <si>
    <t>Platform unknown</t>
  </si>
  <si>
    <t>Platform type declared by WHO or national regulator</t>
  </si>
  <si>
    <t>Platform declared in citizen facing promotion of mass vaccination programme</t>
  </si>
  <si>
    <t>Transparency over the type of platform used for commercial vaccines</t>
  </si>
  <si>
    <t>Full disclosure of all raw data from safety studies of commercial Covid-19 vaccines</t>
  </si>
  <si>
    <t xml:space="preserve">Synthetic biology terminology  (or related nomenclature e.g. synthetic, gene edited) declared in citizen facing promotion of mass vaccination programme </t>
  </si>
  <si>
    <t xml:space="preserve">No declaration in citizen facing promotion of absence of previous use of novel vaccine technology in mass vaccination programmes  </t>
  </si>
  <si>
    <t xml:space="preserve">Third party peer review safety studies for adjuvants that are bioequivalent </t>
  </si>
  <si>
    <t>No published (including peer reviewed) safety studies on adjuvants used in same format as vaccine</t>
  </si>
  <si>
    <t xml:space="preserve">Raw data for third party peer review safety studies (for adjuvants that are bioequivalent) available in public domain </t>
  </si>
  <si>
    <t>Product specific safety studies published in peer review</t>
  </si>
  <si>
    <t xml:space="preserve">Raw data for product specific safety studies available in public domain </t>
  </si>
  <si>
    <t>No declaration by manufacturer or regulator approving emergency use of all ingredients present in vaccine</t>
  </si>
  <si>
    <t>Declaration by manufacturer or regulator approving emergency use of all ingredients present in vaccine</t>
  </si>
  <si>
    <t>Declaration by manufacturer or regulator approving emergency use of amounts of all ingredients present in vaccine</t>
  </si>
  <si>
    <t>No data on nature or severity of data from Phase 3 trial or commercial use in public domain</t>
  </si>
  <si>
    <t xml:space="preserve">Summary data from Phase 3 trial safety endpoints available in public domain </t>
  </si>
  <si>
    <t xml:space="preserve">National authority has published, or declared its intention to publish in the public domain, postmarketing surveillance data relating to safety/adverse events </t>
  </si>
  <si>
    <t>Primary care physicians have been formerly notified by appropriate health authorities to add patients presenting with adverse reactions to national register</t>
  </si>
  <si>
    <t>The national government has placed in the public domain some, but inadequate, information about  eligibility and criteria for no-fault vaccine injury compensation</t>
  </si>
  <si>
    <t>The national government has provided no public clarification of eligibility and criteria for no-fault vaccine injury compensation</t>
  </si>
  <si>
    <t>The Government must clarify indemnity offered to vaccine manufacturers</t>
  </si>
  <si>
    <t>CRITERIA</t>
  </si>
  <si>
    <r>
      <rPr>
        <b/>
        <sz val="11.5"/>
        <color rgb="FF383739"/>
        <rFont val="Roboto"/>
      </rPr>
      <t xml:space="preserve">Full disclosure of cases and potential cases of vaccine injury </t>
    </r>
    <r>
      <rPr>
        <sz val="11.5"/>
        <color rgb="FF383739"/>
        <rFont val="Roboto"/>
      </rPr>
      <t>(= adverse events, whether short- or long-term, whether from active constituents, adjuvants or contaminants, intentionally or unintentionally added to the vaccine)</t>
    </r>
  </si>
  <si>
    <t>No information provided to the public about government indemnity of vaccine industry against liability in the event of 'no-fault' vaccine-injury</t>
  </si>
  <si>
    <t>Comprehensive information, provided to the public about government indemnity of vaccine industry against liability in the event of 'no-fault' vaccine-injury</t>
  </si>
  <si>
    <t>Some, but nevertheless inadequate information, provided to the public about government indemnity of vaccine industry against liability in the event of 'no-fault' vaccine-injury</t>
  </si>
  <si>
    <t>Some, but grossly inadequate information, provided to the public about government indemnity of vaccine industry against liability in the event of 'no-fault' vaccine-injury</t>
  </si>
  <si>
    <t xml:space="preserve">Some, but inadequate, publicly accessible data on main national covid-19 portal on proportion of national population with naturally-acquired immunity (antibodies and/or T-cells) </t>
  </si>
  <si>
    <t xml:space="preserve">No publicly accessible data on main national covid-19 portal on proportion of national population with naturally-acquired immunity (antibodies and/or T-cells) </t>
  </si>
  <si>
    <t xml:space="preserve">Comprehensive publicly accessible data on main national covid-19 portal on proportion of national population with naturally-acquired immunity (antibodies and/or T-cells) </t>
  </si>
  <si>
    <t xml:space="preserve">Regional publicly accessible data on main national covid-19 portal on proportion of regional population with naturally-acquired immunity: antibodies only </t>
  </si>
  <si>
    <t xml:space="preserve">Regional publicly accessible data on main national covid-19 portal on proportion of regional population with naturally-acquired immunity: antibodies and T-cell responses </t>
  </si>
  <si>
    <t>Members of the public given the option to have immunity status tested prior to vaccination</t>
  </si>
  <si>
    <t>Moderna %</t>
  </si>
  <si>
    <t>No</t>
  </si>
  <si>
    <t>Level max</t>
  </si>
  <si>
    <t>Data series</t>
  </si>
  <si>
    <t>Level 1</t>
  </si>
  <si>
    <t>Level 2</t>
  </si>
  <si>
    <t>Level 3</t>
  </si>
  <si>
    <t>Remainder</t>
  </si>
  <si>
    <t>Algorithm % contribution</t>
  </si>
  <si>
    <t>Declaration by manufacturer or regulator approving emergency use of quality assurance tests for any contaminants in vaccine</t>
  </si>
  <si>
    <t>Declaration by manufacturer or regulator approving emergency use of physico-chemical characteristics (including of any nanoparticles) of all ingredients present in vaccine</t>
  </si>
  <si>
    <t xml:space="preserve">National register established for recording vacccine adverse reactions </t>
  </si>
  <si>
    <t>COUNTRY</t>
  </si>
  <si>
    <t>UK</t>
  </si>
  <si>
    <t>The national government has placed in the public domain comprehensive information about eligibility and criteria for no-fault vaccine injury compensation</t>
  </si>
  <si>
    <t xml:space="preserve">Government or national authority has formally deliberated mandating covid vaccines or limiting freedoms of the unvaccinated but has not engaged with the democratic process (elected representatives)  </t>
  </si>
  <si>
    <t xml:space="preserve">Government or national authority has formally deliberated mandating covid vaccines or limiting freedoms of the unvaccinated but has not engaged with any aspect of the democratic process (e.g. elected representatives and public consultation)  </t>
  </si>
  <si>
    <t xml:space="preserve">Government or national authority has formally deliberated mandating covid vaccines or limiting freedoms of the unvaccinated with input from elected representatives  </t>
  </si>
  <si>
    <t>Government or national authority has deliberated mandating covid vaccines or limiting freedoms of the unvaccinated and has included input from a public consultation</t>
  </si>
  <si>
    <t xml:space="preserve">Any decision to mandate Covid-19 vaccines or limit freedoms of the unvaccinated must be democratic </t>
  </si>
  <si>
    <t>Government or national authority has deliberated mandating covid vaccines or limiting freedoms of the unvaccinated final decision will be made on the basis of a democratic vote by elected representatives</t>
  </si>
  <si>
    <t>TOTAL TRANSPARENCY INDEX</t>
  </si>
  <si>
    <t>US</t>
  </si>
  <si>
    <t>Transvac Dashboard</t>
  </si>
  <si>
    <t>MODERNA TOTAL TRANSPARENCY INDEX</t>
  </si>
  <si>
    <t>PFIZER/BIONTECH TOTAL TRANSPARENCY INDEX</t>
  </si>
  <si>
    <t>Pfizer/ BioNTech 
%</t>
  </si>
  <si>
    <t>Source data: 16 December 2020</t>
  </si>
  <si>
    <r>
      <t xml:space="preserve">Transvac Dashboard </t>
    </r>
    <r>
      <rPr>
        <sz val="20"/>
        <color theme="1"/>
        <rFont val="Calibri (Body)"/>
      </rPr>
      <t>v1.0</t>
    </r>
  </si>
  <si>
    <t>SUB-TOTAL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</si>
</sst>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theme="1"/>
      <name val="Calibri"/>
      <family val="2"/>
      <scheme val="minor"/>
    </font>
    <font>
      <b/>
      <sz val="12"/>
      <color theme="1"/>
      <name val="Calibri"/>
      <family val="2"/>
      <scheme val="minor"/>
    </font>
    <font>
      <b/>
      <sz val="11.5"/>
      <color rgb="FF383739"/>
      <name val="Roboto"/>
    </font>
    <font>
      <sz val="11.5"/>
      <color rgb="FF383739"/>
      <name val="Roboto"/>
    </font>
    <font>
      <sz val="12"/>
      <color rgb="FF000000"/>
      <name val="Calibri"/>
      <family val="2"/>
      <scheme val="minor"/>
    </font>
    <font>
      <sz val="12"/>
      <color theme="1"/>
      <name val="Calibri"/>
      <family val="2"/>
      <scheme val="minor"/>
    </font>
    <font>
      <b/>
      <sz val="12"/>
      <color rgb="FF000000"/>
      <name val="Calibri"/>
      <family val="2"/>
      <scheme val="minor"/>
    </font>
    <font>
      <b/>
      <sz val="16"/>
      <color theme="1"/>
      <name val="Calibri"/>
      <family val="2"/>
      <scheme val="minor"/>
    </font>
    <font>
      <sz val="36"/>
      <color theme="1"/>
      <name val="Impact"/>
      <family val="2"/>
    </font>
    <font>
      <sz val="20"/>
      <color theme="1"/>
      <name val="Calibri (Body)"/>
    </font>
    <font>
      <b/>
      <sz val="14"/>
      <color theme="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5"/>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s>
  <cellStyleXfs count="2">
    <xf numFmtId="0" fontId="0" fillId="0" borderId="0"/>
    <xf numFmtId="9" fontId="5" fillId="0" borderId="0" applyFont="0" applyFill="0" applyBorder="0" applyAlignment="0" applyProtection="0"/>
  </cellStyleXfs>
  <cellXfs count="58">
    <xf numFmtId="0" fontId="0" fillId="0" borderId="0" xfId="0"/>
    <xf numFmtId="0" fontId="0" fillId="0" borderId="0" xfId="0" applyAlignment="1">
      <alignment wrapText="1"/>
    </xf>
    <xf numFmtId="0" fontId="0" fillId="0" borderId="0" xfId="0" applyAlignment="1">
      <alignment horizontal="left" vertical="top"/>
    </xf>
    <xf numFmtId="0" fontId="0" fillId="0" borderId="0" xfId="0" applyBorder="1" applyAlignment="1">
      <alignment wrapText="1"/>
    </xf>
    <xf numFmtId="0" fontId="0" fillId="0" borderId="0" xfId="0" applyBorder="1"/>
    <xf numFmtId="0" fontId="1" fillId="0" borderId="0" xfId="0" applyFont="1" applyBorder="1" applyAlignment="1">
      <alignment horizontal="left" vertical="top" wrapText="1"/>
    </xf>
    <xf numFmtId="0" fontId="1" fillId="0" borderId="0" xfId="0" applyFont="1" applyBorder="1" applyAlignment="1">
      <alignment horizontal="left" vertical="top"/>
    </xf>
    <xf numFmtId="0" fontId="0" fillId="0" borderId="0" xfId="0" applyBorder="1" applyAlignment="1">
      <alignment horizontal="left" vertical="top"/>
    </xf>
    <xf numFmtId="0" fontId="0" fillId="0" borderId="0" xfId="0" applyBorder="1" applyAlignment="1">
      <alignment horizontal="left" vertical="top" wrapText="1"/>
    </xf>
    <xf numFmtId="0" fontId="0" fillId="0" borderId="2" xfId="0" applyBorder="1" applyAlignment="1">
      <alignment horizontal="left" vertical="top"/>
    </xf>
    <xf numFmtId="0" fontId="0" fillId="0" borderId="1" xfId="0" applyBorder="1" applyAlignment="1">
      <alignment horizontal="left" vertical="top"/>
    </xf>
    <xf numFmtId="0" fontId="0" fillId="0" borderId="1" xfId="0" applyBorder="1" applyAlignment="1">
      <alignment horizontal="left" vertical="top" wrapText="1"/>
    </xf>
    <xf numFmtId="0" fontId="4" fillId="0" borderId="1" xfId="0" applyFont="1" applyBorder="1" applyAlignment="1">
      <alignment horizontal="left" vertical="top" wrapText="1"/>
    </xf>
    <xf numFmtId="0" fontId="1" fillId="0" borderId="1" xfId="0" applyFont="1" applyBorder="1" applyAlignment="1">
      <alignment horizontal="center" vertical="top" wrapText="1"/>
    </xf>
    <xf numFmtId="0" fontId="0" fillId="0" borderId="1" xfId="0" applyBorder="1" applyAlignment="1">
      <alignment horizontal="center" vertical="top" wrapText="1"/>
    </xf>
    <xf numFmtId="0" fontId="0" fillId="0" borderId="1" xfId="0" applyBorder="1" applyAlignment="1">
      <alignment horizontal="center" vertical="top"/>
    </xf>
    <xf numFmtId="0" fontId="0" fillId="2" borderId="1" xfId="0" applyFill="1" applyBorder="1" applyAlignment="1">
      <alignment horizontal="left" vertical="top"/>
    </xf>
    <xf numFmtId="0" fontId="2" fillId="2" borderId="1" xfId="0" applyFont="1" applyFill="1" applyBorder="1" applyAlignment="1">
      <alignment horizontal="left" vertical="top" wrapText="1"/>
    </xf>
    <xf numFmtId="0" fontId="0" fillId="2" borderId="1" xfId="0" applyFill="1" applyBorder="1" applyAlignment="1">
      <alignment horizontal="center" vertical="top" wrapText="1"/>
    </xf>
    <xf numFmtId="0" fontId="3" fillId="2" borderId="1" xfId="0" applyFont="1" applyFill="1" applyBorder="1" applyAlignment="1">
      <alignment horizontal="left" vertical="top" wrapText="1"/>
    </xf>
    <xf numFmtId="0" fontId="0" fillId="3" borderId="0" xfId="0" applyFill="1"/>
    <xf numFmtId="0" fontId="1" fillId="3" borderId="0" xfId="0" applyFont="1" applyFill="1"/>
    <xf numFmtId="9" fontId="0" fillId="3" borderId="0" xfId="0" applyNumberFormat="1" applyFill="1"/>
    <xf numFmtId="9" fontId="0" fillId="3" borderId="0" xfId="1" applyFont="1" applyFill="1"/>
    <xf numFmtId="0" fontId="1" fillId="0" borderId="1" xfId="0" applyFont="1" applyBorder="1" applyAlignment="1">
      <alignment horizontal="left" vertical="top"/>
    </xf>
    <xf numFmtId="0" fontId="0" fillId="0" borderId="0" xfId="0" applyAlignment="1">
      <alignment horizontal="center" wrapText="1"/>
    </xf>
    <xf numFmtId="0" fontId="2" fillId="2" borderId="1" xfId="0" applyFont="1" applyFill="1" applyBorder="1" applyAlignment="1">
      <alignment horizontal="center" vertical="top" wrapText="1"/>
    </xf>
    <xf numFmtId="0" fontId="4" fillId="0" borderId="1" xfId="0" applyFont="1" applyBorder="1" applyAlignment="1">
      <alignment horizontal="center" vertical="top" wrapText="1"/>
    </xf>
    <xf numFmtId="0" fontId="6" fillId="0" borderId="1" xfId="0" applyFont="1" applyBorder="1" applyAlignment="1">
      <alignment horizontal="center" vertical="top" wrapText="1"/>
    </xf>
    <xf numFmtId="0" fontId="1" fillId="4" borderId="1" xfId="0" applyFont="1" applyFill="1" applyBorder="1" applyAlignment="1">
      <alignment horizontal="left" vertical="top" wrapText="1"/>
    </xf>
    <xf numFmtId="0" fontId="1" fillId="4" borderId="1" xfId="0" applyFont="1" applyFill="1" applyBorder="1" applyAlignment="1">
      <alignment horizontal="center" vertical="top" wrapText="1"/>
    </xf>
    <xf numFmtId="0" fontId="0" fillId="0" borderId="0" xfId="0" applyFill="1" applyBorder="1" applyAlignment="1">
      <alignment wrapText="1"/>
    </xf>
    <xf numFmtId="0" fontId="1" fillId="0" borderId="0" xfId="0" applyFont="1" applyFill="1" applyBorder="1" applyAlignment="1">
      <alignment horizontal="left" vertical="top" wrapText="1"/>
    </xf>
    <xf numFmtId="0" fontId="0" fillId="0" borderId="0" xfId="0" applyFill="1"/>
    <xf numFmtId="0" fontId="0" fillId="0" borderId="0" xfId="0" applyFill="1" applyBorder="1" applyAlignment="1">
      <alignment horizontal="left" vertical="top"/>
    </xf>
    <xf numFmtId="9" fontId="0" fillId="0" borderId="0" xfId="1" applyFont="1" applyFill="1"/>
    <xf numFmtId="0" fontId="0" fillId="0" borderId="0" xfId="0" applyFill="1" applyBorder="1" applyAlignment="1">
      <alignment horizontal="left" vertical="top" wrapText="1"/>
    </xf>
    <xf numFmtId="9" fontId="0" fillId="0" borderId="0" xfId="0" applyNumberFormat="1" applyFill="1"/>
    <xf numFmtId="9" fontId="1" fillId="3" borderId="0" xfId="0" applyNumberFormat="1" applyFont="1" applyFill="1"/>
    <xf numFmtId="0" fontId="0" fillId="0" borderId="3" xfId="0" applyBorder="1" applyAlignment="1">
      <alignment horizontal="center" vertical="top" wrapText="1"/>
    </xf>
    <xf numFmtId="0" fontId="1" fillId="4" borderId="3" xfId="0" applyFont="1" applyFill="1" applyBorder="1" applyAlignment="1">
      <alignment horizontal="center" vertical="top" wrapText="1"/>
    </xf>
    <xf numFmtId="0" fontId="7" fillId="5" borderId="4" xfId="0" applyFont="1" applyFill="1" applyBorder="1" applyAlignment="1">
      <alignment wrapText="1"/>
    </xf>
    <xf numFmtId="0" fontId="7" fillId="5" borderId="5" xfId="0" applyFont="1" applyFill="1" applyBorder="1" applyAlignment="1">
      <alignment horizontal="center" wrapText="1"/>
    </xf>
    <xf numFmtId="0" fontId="7" fillId="5" borderId="6" xfId="0" applyFont="1" applyFill="1" applyBorder="1" applyAlignment="1">
      <alignment horizontal="center" wrapText="1"/>
    </xf>
    <xf numFmtId="0" fontId="7" fillId="5" borderId="7" xfId="0" applyFont="1" applyFill="1" applyBorder="1" applyAlignment="1">
      <alignment horizontal="center" wrapText="1"/>
    </xf>
    <xf numFmtId="0" fontId="8" fillId="3" borderId="4" xfId="0" applyFont="1" applyFill="1" applyBorder="1" applyAlignment="1">
      <alignment horizontal="center"/>
    </xf>
    <xf numFmtId="0" fontId="8" fillId="3" borderId="5" xfId="0" applyFont="1" applyFill="1" applyBorder="1" applyAlignment="1">
      <alignment horizontal="center"/>
    </xf>
    <xf numFmtId="0" fontId="8" fillId="3" borderId="6" xfId="0" applyFont="1" applyFill="1" applyBorder="1" applyAlignment="1">
      <alignment horizontal="center"/>
    </xf>
    <xf numFmtId="0" fontId="8" fillId="3" borderId="4" xfId="0" applyFont="1" applyFill="1" applyBorder="1" applyAlignment="1">
      <alignment horizontal="left"/>
    </xf>
    <xf numFmtId="0" fontId="8" fillId="3" borderId="5" xfId="0" applyFont="1" applyFill="1" applyBorder="1" applyAlignment="1">
      <alignment horizontal="left"/>
    </xf>
    <xf numFmtId="0" fontId="8" fillId="3" borderId="6" xfId="0" applyFont="1" applyFill="1" applyBorder="1" applyAlignment="1">
      <alignment horizontal="left"/>
    </xf>
    <xf numFmtId="0" fontId="7" fillId="5" borderId="0" xfId="0" applyFont="1" applyFill="1" applyBorder="1" applyAlignment="1">
      <alignment horizontal="center" vertical="top" wrapText="1"/>
    </xf>
    <xf numFmtId="0" fontId="0" fillId="0" borderId="8" xfId="0" applyBorder="1" applyAlignment="1">
      <alignment horizontal="left" wrapText="1"/>
    </xf>
    <xf numFmtId="0" fontId="7" fillId="5" borderId="0" xfId="0" applyFont="1" applyFill="1" applyBorder="1" applyAlignment="1">
      <alignment horizontal="left" vertical="top" wrapText="1"/>
    </xf>
    <xf numFmtId="0" fontId="7" fillId="0" borderId="2" xfId="0" applyFont="1" applyBorder="1" applyAlignment="1">
      <alignment horizontal="left" vertical="top"/>
    </xf>
    <xf numFmtId="0" fontId="7" fillId="0" borderId="1" xfId="0" applyFont="1" applyBorder="1" applyAlignment="1">
      <alignment horizontal="left" vertical="top" wrapText="1"/>
    </xf>
    <xf numFmtId="0" fontId="7" fillId="0" borderId="1" xfId="0" applyFont="1" applyBorder="1" applyAlignment="1">
      <alignment horizontal="center" vertical="top" wrapText="1"/>
    </xf>
    <xf numFmtId="0" fontId="10" fillId="0" borderId="1" xfId="0" applyFont="1" applyBorder="1" applyAlignment="1">
      <alignment horizontal="left" vertical="top" wrapText="1"/>
    </xf>
  </cellXfs>
  <cellStyles count="2">
    <cellStyle name="Normal" xfId="0" builtinId="0"/>
    <cellStyle name="Per cent" xfId="1" builtinId="5"/>
  </cellStyles>
  <dxfs count="9">
    <dxf>
      <font>
        <b/>
        <i val="0"/>
      </font>
      <fill>
        <patternFill>
          <bgColor rgb="FFFF0000"/>
        </patternFill>
      </fill>
    </dxf>
    <dxf>
      <font>
        <b/>
        <i val="0"/>
      </font>
      <fill>
        <patternFill>
          <bgColor theme="5"/>
        </patternFill>
      </fill>
    </dxf>
    <dxf>
      <font>
        <b/>
        <i val="0"/>
      </font>
      <fill>
        <patternFill>
          <fgColor auto="1"/>
          <bgColor rgb="FF00B050"/>
        </patternFill>
      </fill>
    </dxf>
    <dxf>
      <font>
        <b/>
        <i val="0"/>
      </font>
      <fill>
        <patternFill>
          <bgColor rgb="FFFF0000"/>
        </patternFill>
      </fill>
    </dxf>
    <dxf>
      <font>
        <b/>
        <i val="0"/>
      </font>
      <fill>
        <patternFill>
          <bgColor theme="5"/>
        </patternFill>
      </fill>
    </dxf>
    <dxf>
      <font>
        <b/>
        <i val="0"/>
      </font>
      <fill>
        <patternFill>
          <fgColor auto="1"/>
          <bgColor rgb="FF00B050"/>
        </patternFill>
      </fill>
    </dxf>
    <dxf>
      <font>
        <b/>
        <i val="0"/>
      </font>
      <fill>
        <patternFill>
          <bgColor rgb="FFFF0000"/>
        </patternFill>
      </fill>
    </dxf>
    <dxf>
      <font>
        <b/>
        <i val="0"/>
      </font>
      <fill>
        <patternFill>
          <bgColor theme="5"/>
        </patternFill>
      </fill>
    </dxf>
    <dxf>
      <font>
        <b/>
        <i val="0"/>
      </font>
      <fill>
        <patternFill>
          <fgColor auto="1"/>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Dashboard'!$I$23</c:f>
              <c:strCache>
                <c:ptCount val="1"/>
                <c:pt idx="0">
                  <c:v>Data series</c:v>
                </c:pt>
              </c:strCache>
            </c:strRef>
          </c:tx>
          <c:spPr>
            <a:solidFill>
              <a:srgbClr val="00B050"/>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1-A1E2-074C-97C7-9ACC9F8CC9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1E2-074C-97C7-9ACC9F8CC90B}"/>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A1E2-074C-97C7-9ACC9F8CC90B}"/>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A1E2-074C-97C7-9ACC9F8CC90B}"/>
              </c:ext>
            </c:extLst>
          </c:dPt>
          <c:val>
            <c:numRef>
              <c:f>'Pfizer-BioNTech Dashboard'!$I$24:$I$27</c:f>
              <c:numCache>
                <c:formatCode>0%</c:formatCode>
                <c:ptCount val="4"/>
                <c:pt idx="0">
                  <c:v>0</c:v>
                </c:pt>
                <c:pt idx="1">
                  <c:v>0</c:v>
                </c:pt>
                <c:pt idx="2">
                  <c:v>0.68</c:v>
                </c:pt>
                <c:pt idx="3">
                  <c:v>0.31999999999999995</c:v>
                </c:pt>
              </c:numCache>
            </c:numRef>
          </c:val>
          <c:extLst>
            <c:ext xmlns:c16="http://schemas.microsoft.com/office/drawing/2014/chart" uri="{C3380CC4-5D6E-409C-BE32-E72D297353CC}">
              <c16:uniqueId val="{00000008-A1E2-074C-97C7-9ACC9F8CC90B}"/>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Dashboard'!$U$46</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5D21-6A4F-AA19-63AD599DC93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D21-6A4F-AA19-63AD599DC939}"/>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5D21-6A4F-AA19-63AD599DC939}"/>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5D21-6A4F-AA19-63AD599DC939}"/>
              </c:ext>
            </c:extLst>
          </c:dPt>
          <c:val>
            <c:numRef>
              <c:f>'Pfizer-BioNTech Dashboard'!$U$47:$U$50</c:f>
              <c:numCache>
                <c:formatCode>0%</c:formatCode>
                <c:ptCount val="4"/>
                <c:pt idx="0">
                  <c:v>0</c:v>
                </c:pt>
                <c:pt idx="1">
                  <c:v>0.5</c:v>
                </c:pt>
                <c:pt idx="2">
                  <c:v>0</c:v>
                </c:pt>
                <c:pt idx="3">
                  <c:v>0.5</c:v>
                </c:pt>
              </c:numCache>
            </c:numRef>
          </c:val>
          <c:extLst>
            <c:ext xmlns:c16="http://schemas.microsoft.com/office/drawing/2014/chart" uri="{C3380CC4-5D6E-409C-BE32-E72D297353CC}">
              <c16:uniqueId val="{00000008-5D21-6A4F-AA19-63AD599DC939}"/>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Dashboard'!$J$5</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2691-1348-8DD3-F1D38262C47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691-1348-8DD3-F1D38262C47D}"/>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2691-1348-8DD3-F1D38262C47D}"/>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2691-1348-8DD3-F1D38262C47D}"/>
              </c:ext>
            </c:extLst>
          </c:dPt>
          <c:val>
            <c:numRef>
              <c:f>'Pfizer-BioNTech Dashboard'!$J$6:$J$9</c:f>
              <c:numCache>
                <c:formatCode>0%</c:formatCode>
                <c:ptCount val="4"/>
                <c:pt idx="0">
                  <c:v>0</c:v>
                </c:pt>
                <c:pt idx="1">
                  <c:v>0.35</c:v>
                </c:pt>
                <c:pt idx="2">
                  <c:v>0</c:v>
                </c:pt>
                <c:pt idx="3">
                  <c:v>0.65</c:v>
                </c:pt>
              </c:numCache>
            </c:numRef>
          </c:val>
          <c:extLst>
            <c:ext xmlns:c16="http://schemas.microsoft.com/office/drawing/2014/chart" uri="{C3380CC4-5D6E-409C-BE32-E72D297353CC}">
              <c16:uniqueId val="{00000008-2691-1348-8DD3-F1D38262C47D}"/>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Dashboard'!$I$23</c:f>
              <c:strCache>
                <c:ptCount val="1"/>
                <c:pt idx="0">
                  <c:v>Data series</c:v>
                </c:pt>
              </c:strCache>
            </c:strRef>
          </c:tx>
          <c:spPr>
            <a:solidFill>
              <a:srgbClr val="00B050"/>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1-D178-4D4B-8DE2-3505F5B13F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178-4D4B-8DE2-3505F5B13FDA}"/>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D178-4D4B-8DE2-3505F5B13FDA}"/>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D178-4D4B-8DE2-3505F5B13FDA}"/>
              </c:ext>
            </c:extLst>
          </c:dPt>
          <c:val>
            <c:numRef>
              <c:f>'Moderna Dashboard'!$I$24:$I$27</c:f>
              <c:numCache>
                <c:formatCode>0%</c:formatCode>
                <c:ptCount val="4"/>
                <c:pt idx="0">
                  <c:v>0</c:v>
                </c:pt>
                <c:pt idx="1">
                  <c:v>0.51</c:v>
                </c:pt>
                <c:pt idx="2">
                  <c:v>0</c:v>
                </c:pt>
                <c:pt idx="3">
                  <c:v>0.49</c:v>
                </c:pt>
              </c:numCache>
            </c:numRef>
          </c:val>
          <c:extLst>
            <c:ext xmlns:c16="http://schemas.microsoft.com/office/drawing/2014/chart" uri="{C3380CC4-5D6E-409C-BE32-E72D297353CC}">
              <c16:uniqueId val="{00000008-D178-4D4B-8DE2-3505F5B13FDA}"/>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Dashboard'!$E$23</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E294-114A-8786-BE6130FB86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94-114A-8786-BE6130FB8643}"/>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E294-114A-8786-BE6130FB8643}"/>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E294-114A-8786-BE6130FB8643}"/>
              </c:ext>
            </c:extLst>
          </c:dPt>
          <c:val>
            <c:numRef>
              <c:f>'Moderna Dashboard'!$E$24:$E$27</c:f>
              <c:numCache>
                <c:formatCode>0%</c:formatCode>
                <c:ptCount val="4"/>
                <c:pt idx="0">
                  <c:v>0</c:v>
                </c:pt>
                <c:pt idx="1">
                  <c:v>0</c:v>
                </c:pt>
                <c:pt idx="2">
                  <c:v>0</c:v>
                </c:pt>
                <c:pt idx="3">
                  <c:v>1</c:v>
                </c:pt>
              </c:numCache>
            </c:numRef>
          </c:val>
          <c:extLst>
            <c:ext xmlns:c16="http://schemas.microsoft.com/office/drawing/2014/chart" uri="{C3380CC4-5D6E-409C-BE32-E72D297353CC}">
              <c16:uniqueId val="{00000008-E294-114A-8786-BE6130FB8643}"/>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Dashboard'!$M$23</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0531-C24E-ABBA-917A86AF15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531-C24E-ABBA-917A86AF1517}"/>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0531-C24E-ABBA-917A86AF1517}"/>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0531-C24E-ABBA-917A86AF1517}"/>
              </c:ext>
            </c:extLst>
          </c:dPt>
          <c:val>
            <c:numRef>
              <c:f>'Moderna Dashboard'!$M$24:$M$27</c:f>
              <c:numCache>
                <c:formatCode>0%</c:formatCode>
                <c:ptCount val="4"/>
                <c:pt idx="0">
                  <c:v>0.33</c:v>
                </c:pt>
                <c:pt idx="1">
                  <c:v>0</c:v>
                </c:pt>
                <c:pt idx="2">
                  <c:v>0</c:v>
                </c:pt>
                <c:pt idx="3">
                  <c:v>0.66999999999999993</c:v>
                </c:pt>
              </c:numCache>
            </c:numRef>
          </c:val>
          <c:extLst>
            <c:ext xmlns:c16="http://schemas.microsoft.com/office/drawing/2014/chart" uri="{C3380CC4-5D6E-409C-BE32-E72D297353CC}">
              <c16:uniqueId val="{00000008-0531-C24E-ABBA-917A86AF1517}"/>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Dashboard'!$Q$23</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A95D-5142-A9FF-5BCB31F5E83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5D-5142-A9FF-5BCB31F5E834}"/>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A95D-5142-A9FF-5BCB31F5E834}"/>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A95D-5142-A9FF-5BCB31F5E834}"/>
              </c:ext>
            </c:extLst>
          </c:dPt>
          <c:val>
            <c:numRef>
              <c:f>'Moderna Dashboard'!$Q$24:$Q$27</c:f>
              <c:numCache>
                <c:formatCode>0%</c:formatCode>
                <c:ptCount val="4"/>
                <c:pt idx="0">
                  <c:v>0</c:v>
                </c:pt>
                <c:pt idx="1">
                  <c:v>0</c:v>
                </c:pt>
                <c:pt idx="2">
                  <c:v>0</c:v>
                </c:pt>
                <c:pt idx="3">
                  <c:v>1</c:v>
                </c:pt>
              </c:numCache>
            </c:numRef>
          </c:val>
          <c:extLst>
            <c:ext xmlns:c16="http://schemas.microsoft.com/office/drawing/2014/chart" uri="{C3380CC4-5D6E-409C-BE32-E72D297353CC}">
              <c16:uniqueId val="{00000008-A95D-5142-A9FF-5BCB31F5E834}"/>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Dashboard'!$U$23</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D4E5-E446-A45F-F2097C1982D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4E5-E446-A45F-F2097C1982DF}"/>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D4E5-E446-A45F-F2097C1982DF}"/>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D4E5-E446-A45F-F2097C1982DF}"/>
              </c:ext>
            </c:extLst>
          </c:dPt>
          <c:val>
            <c:numRef>
              <c:f>'Moderna Dashboard'!$U$24:$U$27</c:f>
              <c:numCache>
                <c:formatCode>0%</c:formatCode>
                <c:ptCount val="4"/>
                <c:pt idx="0">
                  <c:v>0</c:v>
                </c:pt>
                <c:pt idx="1">
                  <c:v>0</c:v>
                </c:pt>
                <c:pt idx="2">
                  <c:v>0</c:v>
                </c:pt>
                <c:pt idx="3">
                  <c:v>1</c:v>
                </c:pt>
              </c:numCache>
            </c:numRef>
          </c:val>
          <c:extLst>
            <c:ext xmlns:c16="http://schemas.microsoft.com/office/drawing/2014/chart" uri="{C3380CC4-5D6E-409C-BE32-E72D297353CC}">
              <c16:uniqueId val="{00000008-D4E5-E446-A45F-F2097C1982DF}"/>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Dashboard'!$E$46</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1D97-5E4E-9163-7CC6328768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97-5E4E-9163-7CC632876845}"/>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1D97-5E4E-9163-7CC632876845}"/>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1D97-5E4E-9163-7CC632876845}"/>
              </c:ext>
            </c:extLst>
          </c:dPt>
          <c:val>
            <c:numRef>
              <c:f>'Moderna Dashboard'!$E$47:$E$50</c:f>
              <c:numCache>
                <c:formatCode>0%</c:formatCode>
                <c:ptCount val="4"/>
                <c:pt idx="0">
                  <c:v>0</c:v>
                </c:pt>
                <c:pt idx="1">
                  <c:v>0.5</c:v>
                </c:pt>
                <c:pt idx="2">
                  <c:v>0</c:v>
                </c:pt>
                <c:pt idx="3">
                  <c:v>0.5</c:v>
                </c:pt>
              </c:numCache>
            </c:numRef>
          </c:val>
          <c:extLst>
            <c:ext xmlns:c16="http://schemas.microsoft.com/office/drawing/2014/chart" uri="{C3380CC4-5D6E-409C-BE32-E72D297353CC}">
              <c16:uniqueId val="{00000008-1D97-5E4E-9163-7CC632876845}"/>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Dashboard'!$I$46</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3357-A442-81C7-935F6D097D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357-A442-81C7-935F6D097D78}"/>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357-A442-81C7-935F6D097D78}"/>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3357-A442-81C7-935F6D097D78}"/>
              </c:ext>
            </c:extLst>
          </c:dPt>
          <c:val>
            <c:numRef>
              <c:f>'Moderna Dashboard'!$I$47:$I$50</c:f>
              <c:numCache>
                <c:formatCode>0%</c:formatCode>
                <c:ptCount val="4"/>
                <c:pt idx="0">
                  <c:v>0</c:v>
                </c:pt>
                <c:pt idx="1">
                  <c:v>0.5</c:v>
                </c:pt>
                <c:pt idx="2">
                  <c:v>0</c:v>
                </c:pt>
                <c:pt idx="3">
                  <c:v>0.5</c:v>
                </c:pt>
              </c:numCache>
            </c:numRef>
          </c:val>
          <c:extLst>
            <c:ext xmlns:c16="http://schemas.microsoft.com/office/drawing/2014/chart" uri="{C3380CC4-5D6E-409C-BE32-E72D297353CC}">
              <c16:uniqueId val="{00000008-3357-A442-81C7-935F6D097D78}"/>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Dashboard'!$M$46</c:f>
              <c:strCache>
                <c:ptCount val="1"/>
                <c:pt idx="0">
                  <c:v>Data series</c:v>
                </c:pt>
              </c:strCache>
            </c:strRef>
          </c:tx>
          <c:spPr>
            <a:solidFill>
              <a:schemeClr val="bg1">
                <a:lumMod val="75000"/>
              </a:schemeClr>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1-BF85-7240-889D-AF71DFF2A4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F85-7240-889D-AF71DFF2A420}"/>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BF85-7240-889D-AF71DFF2A420}"/>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BF85-7240-889D-AF71DFF2A420}"/>
              </c:ext>
            </c:extLst>
          </c:dPt>
          <c:val>
            <c:numRef>
              <c:f>'Moderna Dashboard'!$M$47:$M$50</c:f>
              <c:numCache>
                <c:formatCode>0%</c:formatCode>
                <c:ptCount val="4"/>
                <c:pt idx="0">
                  <c:v>0</c:v>
                </c:pt>
                <c:pt idx="1">
                  <c:v>0.66</c:v>
                </c:pt>
                <c:pt idx="2">
                  <c:v>0</c:v>
                </c:pt>
                <c:pt idx="3">
                  <c:v>0.33999999999999997</c:v>
                </c:pt>
              </c:numCache>
            </c:numRef>
          </c:val>
          <c:extLst>
            <c:ext xmlns:c16="http://schemas.microsoft.com/office/drawing/2014/chart" uri="{C3380CC4-5D6E-409C-BE32-E72D297353CC}">
              <c16:uniqueId val="{00000008-BF85-7240-889D-AF71DFF2A420}"/>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Dashboard'!$E$23</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74F8-F344-B085-98D81387B0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4F8-F344-B085-98D81387B032}"/>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74F8-F344-B085-98D81387B032}"/>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74F8-F344-B085-98D81387B032}"/>
              </c:ext>
            </c:extLst>
          </c:dPt>
          <c:val>
            <c:numRef>
              <c:f>'Pfizer-BioNTech Dashboard'!$E$24:$E$27</c:f>
              <c:numCache>
                <c:formatCode>0%</c:formatCode>
                <c:ptCount val="4"/>
                <c:pt idx="0">
                  <c:v>0</c:v>
                </c:pt>
                <c:pt idx="1">
                  <c:v>0</c:v>
                </c:pt>
                <c:pt idx="2">
                  <c:v>0</c:v>
                </c:pt>
                <c:pt idx="3">
                  <c:v>1</c:v>
                </c:pt>
              </c:numCache>
            </c:numRef>
          </c:val>
          <c:extLst>
            <c:ext xmlns:c16="http://schemas.microsoft.com/office/drawing/2014/chart" uri="{C3380CC4-5D6E-409C-BE32-E72D297353CC}">
              <c16:uniqueId val="{00000008-74F8-F344-B085-98D81387B032}"/>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Dashboard'!$Q$46</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3705-E241-A006-733812A3CE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705-E241-A006-733812A3CE85}"/>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3705-E241-A006-733812A3CE85}"/>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3705-E241-A006-733812A3CE85}"/>
              </c:ext>
            </c:extLst>
          </c:dPt>
          <c:val>
            <c:numRef>
              <c:f>'Moderna Dashboard'!$Q$47:$Q$50</c:f>
              <c:numCache>
                <c:formatCode>0%</c:formatCode>
                <c:ptCount val="4"/>
                <c:pt idx="0">
                  <c:v>0</c:v>
                </c:pt>
                <c:pt idx="1">
                  <c:v>0</c:v>
                </c:pt>
                <c:pt idx="2">
                  <c:v>0</c:v>
                </c:pt>
                <c:pt idx="3">
                  <c:v>1</c:v>
                </c:pt>
              </c:numCache>
            </c:numRef>
          </c:val>
          <c:extLst>
            <c:ext xmlns:c16="http://schemas.microsoft.com/office/drawing/2014/chart" uri="{C3380CC4-5D6E-409C-BE32-E72D297353CC}">
              <c16:uniqueId val="{00000008-3705-E241-A006-733812A3CE85}"/>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Dashboard'!$U$46</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9EAF-B24C-BF3C-E157ACEF2EF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EAF-B24C-BF3C-E157ACEF2EFE}"/>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9EAF-B24C-BF3C-E157ACEF2EFE}"/>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9EAF-B24C-BF3C-E157ACEF2EFE}"/>
              </c:ext>
            </c:extLst>
          </c:dPt>
          <c:val>
            <c:numRef>
              <c:f>'Moderna Dashboard'!$U$47:$U$50</c:f>
              <c:numCache>
                <c:formatCode>0%</c:formatCode>
                <c:ptCount val="4"/>
                <c:pt idx="0">
                  <c:v>0</c:v>
                </c:pt>
                <c:pt idx="1">
                  <c:v>0.5</c:v>
                </c:pt>
                <c:pt idx="2">
                  <c:v>0</c:v>
                </c:pt>
                <c:pt idx="3">
                  <c:v>0.5</c:v>
                </c:pt>
              </c:numCache>
            </c:numRef>
          </c:val>
          <c:extLst>
            <c:ext xmlns:c16="http://schemas.microsoft.com/office/drawing/2014/chart" uri="{C3380CC4-5D6E-409C-BE32-E72D297353CC}">
              <c16:uniqueId val="{00000008-9EAF-B24C-BF3C-E157ACEF2EFE}"/>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'Moderna Dashboard'!$I$5</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7DBA-B34C-9B50-07468BBE622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DBA-B34C-9B50-07468BBE6224}"/>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7DBA-B34C-9B50-07468BBE6224}"/>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7DBA-B34C-9B50-07468BBE6224}"/>
              </c:ext>
            </c:extLst>
          </c:dPt>
          <c:val>
            <c:numRef>
              <c:f>'Moderna Dashboard'!$I$6:$I$9</c:f>
              <c:numCache>
                <c:formatCode>0%</c:formatCode>
                <c:ptCount val="4"/>
                <c:pt idx="0">
                  <c:v>0.3</c:v>
                </c:pt>
                <c:pt idx="1">
                  <c:v>0</c:v>
                </c:pt>
                <c:pt idx="2">
                  <c:v>0</c:v>
                </c:pt>
                <c:pt idx="3">
                  <c:v>0.7</c:v>
                </c:pt>
              </c:numCache>
            </c:numRef>
          </c:val>
          <c:extLst>
            <c:ext xmlns:c16="http://schemas.microsoft.com/office/drawing/2014/chart" uri="{C3380CC4-5D6E-409C-BE32-E72D297353CC}">
              <c16:uniqueId val="{00000008-7DBA-B34C-9B50-07468BBE6224}"/>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Dashboard'!$M$23</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C6C9-744F-A63A-5D7508D3C9C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6C9-744F-A63A-5D7508D3C9C0}"/>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C6C9-744F-A63A-5D7508D3C9C0}"/>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C6C9-744F-A63A-5D7508D3C9C0}"/>
              </c:ext>
            </c:extLst>
          </c:dPt>
          <c:val>
            <c:numRef>
              <c:f>'Pfizer-BioNTech Dashboard'!$M$24:$M$27</c:f>
              <c:numCache>
                <c:formatCode>0%</c:formatCode>
                <c:ptCount val="4"/>
                <c:pt idx="0">
                  <c:v>0</c:v>
                </c:pt>
                <c:pt idx="1">
                  <c:v>0.41</c:v>
                </c:pt>
                <c:pt idx="2">
                  <c:v>0</c:v>
                </c:pt>
                <c:pt idx="3">
                  <c:v>0.59000000000000008</c:v>
                </c:pt>
              </c:numCache>
            </c:numRef>
          </c:val>
          <c:extLst>
            <c:ext xmlns:c16="http://schemas.microsoft.com/office/drawing/2014/chart" uri="{C3380CC4-5D6E-409C-BE32-E72D297353CC}">
              <c16:uniqueId val="{00000008-C6C9-744F-A63A-5D7508D3C9C0}"/>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Dashboard'!$Q$23</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D33F-5A47-A267-42FC752A47A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33F-5A47-A267-42FC752A47A5}"/>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D33F-5A47-A267-42FC752A47A5}"/>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D33F-5A47-A267-42FC752A47A5}"/>
              </c:ext>
            </c:extLst>
          </c:dPt>
          <c:val>
            <c:numRef>
              <c:f>'Pfizer-BioNTech Dashboard'!$Q$24:$Q$27</c:f>
              <c:numCache>
                <c:formatCode>0%</c:formatCode>
                <c:ptCount val="4"/>
                <c:pt idx="0">
                  <c:v>0</c:v>
                </c:pt>
                <c:pt idx="1">
                  <c:v>0</c:v>
                </c:pt>
                <c:pt idx="2">
                  <c:v>0</c:v>
                </c:pt>
                <c:pt idx="3">
                  <c:v>1</c:v>
                </c:pt>
              </c:numCache>
            </c:numRef>
          </c:val>
          <c:extLst>
            <c:ext xmlns:c16="http://schemas.microsoft.com/office/drawing/2014/chart" uri="{C3380CC4-5D6E-409C-BE32-E72D297353CC}">
              <c16:uniqueId val="{00000008-D33F-5A47-A267-42FC752A47A5}"/>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Dashboard'!$U$23</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6C85-7A4B-AC9E-D898BA8909A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C85-7A4B-AC9E-D898BA8909A2}"/>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6C85-7A4B-AC9E-D898BA8909A2}"/>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6C85-7A4B-AC9E-D898BA8909A2}"/>
              </c:ext>
            </c:extLst>
          </c:dPt>
          <c:val>
            <c:numRef>
              <c:f>'Pfizer-BioNTech Dashboard'!$U$24:$U$27</c:f>
              <c:numCache>
                <c:formatCode>0%</c:formatCode>
                <c:ptCount val="4"/>
                <c:pt idx="0">
                  <c:v>0.25</c:v>
                </c:pt>
                <c:pt idx="1">
                  <c:v>0</c:v>
                </c:pt>
                <c:pt idx="2">
                  <c:v>0</c:v>
                </c:pt>
                <c:pt idx="3">
                  <c:v>0.75</c:v>
                </c:pt>
              </c:numCache>
            </c:numRef>
          </c:val>
          <c:extLst>
            <c:ext xmlns:c16="http://schemas.microsoft.com/office/drawing/2014/chart" uri="{C3380CC4-5D6E-409C-BE32-E72D297353CC}">
              <c16:uniqueId val="{00000008-6C85-7A4B-AC9E-D898BA8909A2}"/>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Dashboard'!$E$46</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D2B5-8D4B-B66C-389FA6602D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B5-8D4B-B66C-389FA6602D44}"/>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D2B5-8D4B-B66C-389FA6602D44}"/>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D2B5-8D4B-B66C-389FA6602D44}"/>
              </c:ext>
            </c:extLst>
          </c:dPt>
          <c:val>
            <c:numRef>
              <c:f>'Pfizer-BioNTech Dashboard'!$E$47:$E$50</c:f>
              <c:numCache>
                <c:formatCode>0%</c:formatCode>
                <c:ptCount val="4"/>
                <c:pt idx="0">
                  <c:v>0</c:v>
                </c:pt>
                <c:pt idx="1">
                  <c:v>0.5</c:v>
                </c:pt>
                <c:pt idx="2">
                  <c:v>0</c:v>
                </c:pt>
                <c:pt idx="3">
                  <c:v>0.5</c:v>
                </c:pt>
              </c:numCache>
            </c:numRef>
          </c:val>
          <c:extLst>
            <c:ext xmlns:c16="http://schemas.microsoft.com/office/drawing/2014/chart" uri="{C3380CC4-5D6E-409C-BE32-E72D297353CC}">
              <c16:uniqueId val="{00000008-D2B5-8D4B-B66C-389FA6602D44}"/>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Dashboard'!$I$46</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9B22-904C-8999-1C9CE96EA6A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22-904C-8999-1C9CE96EA6A5}"/>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9B22-904C-8999-1C9CE96EA6A5}"/>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9B22-904C-8999-1C9CE96EA6A5}"/>
              </c:ext>
            </c:extLst>
          </c:dPt>
          <c:val>
            <c:numRef>
              <c:f>'Pfizer-BioNTech Dashboard'!$I$47:$I$50</c:f>
              <c:numCache>
                <c:formatCode>0%</c:formatCode>
                <c:ptCount val="4"/>
                <c:pt idx="0">
                  <c:v>0</c:v>
                </c:pt>
                <c:pt idx="1">
                  <c:v>0.5</c:v>
                </c:pt>
                <c:pt idx="2">
                  <c:v>0</c:v>
                </c:pt>
                <c:pt idx="3">
                  <c:v>0.5</c:v>
                </c:pt>
              </c:numCache>
            </c:numRef>
          </c:val>
          <c:extLst>
            <c:ext xmlns:c16="http://schemas.microsoft.com/office/drawing/2014/chart" uri="{C3380CC4-5D6E-409C-BE32-E72D297353CC}">
              <c16:uniqueId val="{00000008-9B22-904C-8999-1C9CE96EA6A5}"/>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Dashboard'!$M$46</c:f>
              <c:strCache>
                <c:ptCount val="1"/>
                <c:pt idx="0">
                  <c:v>Data series</c:v>
                </c:pt>
              </c:strCache>
            </c:strRef>
          </c:tx>
          <c:spPr>
            <a:solidFill>
              <a:schemeClr val="bg1">
                <a:lumMod val="75000"/>
              </a:schemeClr>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1-8179-154A-BA43-D7E46D58A14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179-154A-BA43-D7E46D58A14C}"/>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8179-154A-BA43-D7E46D58A14C}"/>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8179-154A-BA43-D7E46D58A14C}"/>
              </c:ext>
            </c:extLst>
          </c:dPt>
          <c:val>
            <c:numRef>
              <c:f>'Pfizer-BioNTech Dashboard'!$M$47:$M$50</c:f>
              <c:numCache>
                <c:formatCode>0%</c:formatCode>
                <c:ptCount val="4"/>
                <c:pt idx="0">
                  <c:v>0</c:v>
                </c:pt>
                <c:pt idx="1">
                  <c:v>0.66</c:v>
                </c:pt>
                <c:pt idx="2">
                  <c:v>0</c:v>
                </c:pt>
                <c:pt idx="3">
                  <c:v>0.33999999999999997</c:v>
                </c:pt>
              </c:numCache>
            </c:numRef>
          </c:val>
          <c:extLst>
            <c:ext xmlns:c16="http://schemas.microsoft.com/office/drawing/2014/chart" uri="{C3380CC4-5D6E-409C-BE32-E72D297353CC}">
              <c16:uniqueId val="{00000008-8179-154A-BA43-D7E46D58A14C}"/>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'Pfizer-BioNTech Dashboard'!$Q$46</c:f>
              <c:strCache>
                <c:ptCount val="1"/>
                <c:pt idx="0">
                  <c:v>Data series</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8F22-DE41-A3A3-765289C039C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22-DE41-A3A3-765289C039C1}"/>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8F22-DE41-A3A3-765289C039C1}"/>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7-8F22-DE41-A3A3-765289C039C1}"/>
              </c:ext>
            </c:extLst>
          </c:dPt>
          <c:val>
            <c:numRef>
              <c:f>'Pfizer-BioNTech Dashboard'!$Q$47:$Q$50</c:f>
              <c:numCache>
                <c:formatCode>0%</c:formatCode>
                <c:ptCount val="4"/>
                <c:pt idx="0">
                  <c:v>0</c:v>
                </c:pt>
                <c:pt idx="1">
                  <c:v>0</c:v>
                </c:pt>
                <c:pt idx="2">
                  <c:v>0</c:v>
                </c:pt>
                <c:pt idx="3">
                  <c:v>1</c:v>
                </c:pt>
              </c:numCache>
            </c:numRef>
          </c:val>
          <c:extLst>
            <c:ext xmlns:c16="http://schemas.microsoft.com/office/drawing/2014/chart" uri="{C3380CC4-5D6E-409C-BE32-E72D297353CC}">
              <c16:uniqueId val="{00000008-8F22-DE41-A3A3-765289C039C1}"/>
            </c:ext>
          </c:extLst>
        </c:ser>
        <c:dLbls>
          <c:showLegendKey val="0"/>
          <c:showVal val="0"/>
          <c:showCatName val="0"/>
          <c:showSerName val="0"/>
          <c:showPercent val="0"/>
          <c:showBubbleSize val="0"/>
          <c:showLeaderLines val="1"/>
        </c:dLbls>
        <c:firstSliceAng val="180"/>
        <c:holeSize val="7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image" Target="../media/image3.jpeg"/><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1092200</xdr:colOff>
      <xdr:row>0</xdr:row>
      <xdr:rowOff>38100</xdr:rowOff>
    </xdr:from>
    <xdr:to>
      <xdr:col>4</xdr:col>
      <xdr:colOff>365432</xdr:colOff>
      <xdr:row>0</xdr:row>
      <xdr:rowOff>572928</xdr:rowOff>
    </xdr:to>
    <xdr:pic>
      <xdr:nvPicPr>
        <xdr:cNvPr id="2" name="Picture 1">
          <a:extLst>
            <a:ext uri="{FF2B5EF4-FFF2-40B4-BE49-F238E27FC236}">
              <a16:creationId xmlns:a16="http://schemas.microsoft.com/office/drawing/2014/main" id="{DE27F6A7-5721-AE4B-841F-B553912D44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459"/>
        <a:stretch/>
      </xdr:blipFill>
      <xdr:spPr>
        <a:xfrm>
          <a:off x="11087100" y="38100"/>
          <a:ext cx="1622732" cy="5348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723900</xdr:colOff>
      <xdr:row>27</xdr:row>
      <xdr:rowOff>82550</xdr:rowOff>
    </xdr:from>
    <xdr:to>
      <xdr:col>9</xdr:col>
      <xdr:colOff>546100</xdr:colOff>
      <xdr:row>41</xdr:row>
      <xdr:rowOff>38100</xdr:rowOff>
    </xdr:to>
    <xdr:graphicFrame macro="">
      <xdr:nvGraphicFramePr>
        <xdr:cNvPr id="2" name="Chart 1">
          <a:extLst>
            <a:ext uri="{FF2B5EF4-FFF2-40B4-BE49-F238E27FC236}">
              <a16:creationId xmlns:a16="http://schemas.microsoft.com/office/drawing/2014/main" id="{02657254-E815-6749-AA31-2FBFBECCD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387350</xdr:colOff>
      <xdr:row>26</xdr:row>
      <xdr:rowOff>196850</xdr:rowOff>
    </xdr:from>
    <xdr:to>
      <xdr:col>5</xdr:col>
      <xdr:colOff>292100</xdr:colOff>
      <xdr:row>41</xdr:row>
      <xdr:rowOff>114300</xdr:rowOff>
    </xdr:to>
    <xdr:graphicFrame macro="">
      <xdr:nvGraphicFramePr>
        <xdr:cNvPr id="3" name="Chart 2">
          <a:extLst>
            <a:ext uri="{FF2B5EF4-FFF2-40B4-BE49-F238E27FC236}">
              <a16:creationId xmlns:a16="http://schemas.microsoft.com/office/drawing/2014/main" id="{61C9EA5A-8A13-974F-8F14-B342CDAD59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571500</xdr:colOff>
      <xdr:row>32</xdr:row>
      <xdr:rowOff>25400</xdr:rowOff>
    </xdr:from>
    <xdr:to>
      <xdr:col>4</xdr:col>
      <xdr:colOff>139700</xdr:colOff>
      <xdr:row>36</xdr:row>
      <xdr:rowOff>63500</xdr:rowOff>
    </xdr:to>
    <xdr:sp macro="" textlink="$D$22">
      <xdr:nvSpPr>
        <xdr:cNvPr id="4" name="TextBox 3">
          <a:extLst>
            <a:ext uri="{FF2B5EF4-FFF2-40B4-BE49-F238E27FC236}">
              <a16:creationId xmlns:a16="http://schemas.microsoft.com/office/drawing/2014/main" id="{E951BCDC-ED63-7F40-A54A-468620737E24}"/>
            </a:ext>
          </a:extLst>
        </xdr:cNvPr>
        <xdr:cNvSpPr txBox="1"/>
      </xdr:nvSpPr>
      <xdr:spPr>
        <a:xfrm>
          <a:off x="1397000" y="2463800"/>
          <a:ext cx="11811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4E5F3AD-4DBD-4342-8D05-7DD46A6B771A}" type="TxLink">
            <a:rPr lang="en-US" sz="6000" b="0" i="0" u="none" strike="noStrike">
              <a:solidFill>
                <a:srgbClr val="000000"/>
              </a:solidFill>
              <a:latin typeface="Impact" panose="020B0806030902050204" pitchFamily="34" charset="0"/>
              <a:cs typeface="Calibri"/>
            </a:rPr>
            <a:pPr algn="ctr"/>
            <a:t>0%</a:t>
          </a:fld>
          <a:endParaRPr lang="en-GB" sz="6000" b="0">
            <a:latin typeface="Impact" panose="020B0806030902050204" pitchFamily="34" charset="0"/>
          </a:endParaRPr>
        </a:p>
      </xdr:txBody>
    </xdr:sp>
    <xdr:clientData/>
  </xdr:twoCellAnchor>
  <xdr:twoCellAnchor>
    <xdr:from>
      <xdr:col>6</xdr:col>
      <xdr:colOff>419100</xdr:colOff>
      <xdr:row>32</xdr:row>
      <xdr:rowOff>165100</xdr:rowOff>
    </xdr:from>
    <xdr:to>
      <xdr:col>8</xdr:col>
      <xdr:colOff>482600</xdr:colOff>
      <xdr:row>36</xdr:row>
      <xdr:rowOff>63500</xdr:rowOff>
    </xdr:to>
    <xdr:sp macro="" textlink="$H$22">
      <xdr:nvSpPr>
        <xdr:cNvPr id="6" name="TextBox 5">
          <a:extLst>
            <a:ext uri="{FF2B5EF4-FFF2-40B4-BE49-F238E27FC236}">
              <a16:creationId xmlns:a16="http://schemas.microsoft.com/office/drawing/2014/main" id="{1A6A6F6E-D410-AF4D-97AD-B44AD4D89ABA}"/>
            </a:ext>
          </a:extLst>
        </xdr:cNvPr>
        <xdr:cNvSpPr txBox="1"/>
      </xdr:nvSpPr>
      <xdr:spPr>
        <a:xfrm>
          <a:off x="4902200" y="2603500"/>
          <a:ext cx="171450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95E2280-A70C-BF41-AE49-B73CB4A73CA5}" type="TxLink">
            <a:rPr lang="en-US" sz="6000" b="0" i="0" u="none" strike="noStrike">
              <a:solidFill>
                <a:srgbClr val="000000"/>
              </a:solidFill>
              <a:latin typeface="Impact" panose="020B0806030902050204" pitchFamily="34" charset="0"/>
              <a:cs typeface="Calibri"/>
            </a:rPr>
            <a:pPr algn="ctr"/>
            <a:t>68%</a:t>
          </a:fld>
          <a:endParaRPr lang="en-GB" sz="6000" b="0">
            <a:latin typeface="Impact" panose="020B0806030902050204" pitchFamily="34" charset="0"/>
          </a:endParaRPr>
        </a:p>
      </xdr:txBody>
    </xdr:sp>
    <xdr:clientData/>
  </xdr:twoCellAnchor>
  <xdr:twoCellAnchor>
    <xdr:from>
      <xdr:col>9</xdr:col>
      <xdr:colOff>342900</xdr:colOff>
      <xdr:row>27</xdr:row>
      <xdr:rowOff>152400</xdr:rowOff>
    </xdr:from>
    <xdr:to>
      <xdr:col>13</xdr:col>
      <xdr:colOff>520700</xdr:colOff>
      <xdr:row>41</xdr:row>
      <xdr:rowOff>107950</xdr:rowOff>
    </xdr:to>
    <xdr:graphicFrame macro="">
      <xdr:nvGraphicFramePr>
        <xdr:cNvPr id="8" name="Chart 7">
          <a:extLst>
            <a:ext uri="{FF2B5EF4-FFF2-40B4-BE49-F238E27FC236}">
              <a16:creationId xmlns:a16="http://schemas.microsoft.com/office/drawing/2014/main" id="{28F05C12-A48C-0948-8E6F-F48A5D01E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32</xdr:row>
      <xdr:rowOff>190500</xdr:rowOff>
    </xdr:from>
    <xdr:to>
      <xdr:col>12</xdr:col>
      <xdr:colOff>469900</xdr:colOff>
      <xdr:row>36</xdr:row>
      <xdr:rowOff>88900</xdr:rowOff>
    </xdr:to>
    <xdr:sp macro="" textlink="$L$22">
      <xdr:nvSpPr>
        <xdr:cNvPr id="9" name="TextBox 8">
          <a:extLst>
            <a:ext uri="{FF2B5EF4-FFF2-40B4-BE49-F238E27FC236}">
              <a16:creationId xmlns:a16="http://schemas.microsoft.com/office/drawing/2014/main" id="{4936CE06-A4B6-E84D-80AE-BBCABB82AD2B}"/>
            </a:ext>
          </a:extLst>
        </xdr:cNvPr>
        <xdr:cNvSpPr txBox="1"/>
      </xdr:nvSpPr>
      <xdr:spPr>
        <a:xfrm>
          <a:off x="7442200" y="7137400"/>
          <a:ext cx="171450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CAED437-F50A-FB46-B7A7-36FEA83076F3}" type="TxLink">
            <a:rPr lang="en-US" sz="6000" b="0" i="0" u="none" strike="noStrike">
              <a:solidFill>
                <a:srgbClr val="000000"/>
              </a:solidFill>
              <a:latin typeface="Impact" panose="020B0806030902050204" pitchFamily="34" charset="0"/>
              <a:cs typeface="Calibri"/>
            </a:rPr>
            <a:pPr algn="ctr"/>
            <a:t>41%</a:t>
          </a:fld>
          <a:endParaRPr lang="en-GB" sz="6000" b="0">
            <a:latin typeface="Impact" panose="020B0806030902050204" pitchFamily="34" charset="0"/>
          </a:endParaRPr>
        </a:p>
      </xdr:txBody>
    </xdr:sp>
    <xdr:clientData/>
  </xdr:twoCellAnchor>
  <xdr:twoCellAnchor>
    <xdr:from>
      <xdr:col>13</xdr:col>
      <xdr:colOff>393700</xdr:colOff>
      <xdr:row>27</xdr:row>
      <xdr:rowOff>177800</xdr:rowOff>
    </xdr:from>
    <xdr:to>
      <xdr:col>17</xdr:col>
      <xdr:colOff>571500</xdr:colOff>
      <xdr:row>41</xdr:row>
      <xdr:rowOff>133350</xdr:rowOff>
    </xdr:to>
    <xdr:graphicFrame macro="">
      <xdr:nvGraphicFramePr>
        <xdr:cNvPr id="11" name="Chart 10">
          <a:extLst>
            <a:ext uri="{FF2B5EF4-FFF2-40B4-BE49-F238E27FC236}">
              <a16:creationId xmlns:a16="http://schemas.microsoft.com/office/drawing/2014/main" id="{3853381B-A6FA-7F47-913C-96175D081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723900</xdr:colOff>
      <xdr:row>33</xdr:row>
      <xdr:rowOff>12700</xdr:rowOff>
    </xdr:from>
    <xdr:to>
      <xdr:col>16</xdr:col>
      <xdr:colOff>584200</xdr:colOff>
      <xdr:row>36</xdr:row>
      <xdr:rowOff>114300</xdr:rowOff>
    </xdr:to>
    <xdr:sp macro="" textlink="$P$22">
      <xdr:nvSpPr>
        <xdr:cNvPr id="12" name="TextBox 11">
          <a:extLst>
            <a:ext uri="{FF2B5EF4-FFF2-40B4-BE49-F238E27FC236}">
              <a16:creationId xmlns:a16="http://schemas.microsoft.com/office/drawing/2014/main" id="{7DCE2360-7313-6949-B053-AADE431CF03C}"/>
            </a:ext>
          </a:extLst>
        </xdr:cNvPr>
        <xdr:cNvSpPr txBox="1"/>
      </xdr:nvSpPr>
      <xdr:spPr>
        <a:xfrm>
          <a:off x="10668000" y="2654300"/>
          <a:ext cx="151130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D801777-14C4-F244-BDEC-6F7AA9B3DD8C}" type="TxLink">
            <a:rPr lang="en-US" sz="6000" b="0" i="0" u="none" strike="noStrike">
              <a:solidFill>
                <a:srgbClr val="000000"/>
              </a:solidFill>
              <a:latin typeface="Impact" panose="020B0806030902050204" pitchFamily="34" charset="0"/>
              <a:cs typeface="Calibri"/>
            </a:rPr>
            <a:pPr algn="ctr"/>
            <a:t>0%</a:t>
          </a:fld>
          <a:endParaRPr lang="en-GB" sz="6000" b="0">
            <a:latin typeface="Impact" panose="020B0806030902050204" pitchFamily="34" charset="0"/>
          </a:endParaRPr>
        </a:p>
      </xdr:txBody>
    </xdr:sp>
    <xdr:clientData/>
  </xdr:twoCellAnchor>
  <xdr:twoCellAnchor>
    <xdr:from>
      <xdr:col>17</xdr:col>
      <xdr:colOff>685800</xdr:colOff>
      <xdr:row>27</xdr:row>
      <xdr:rowOff>177800</xdr:rowOff>
    </xdr:from>
    <xdr:to>
      <xdr:col>21</xdr:col>
      <xdr:colOff>660400</xdr:colOff>
      <xdr:row>41</xdr:row>
      <xdr:rowOff>133350</xdr:rowOff>
    </xdr:to>
    <xdr:graphicFrame macro="">
      <xdr:nvGraphicFramePr>
        <xdr:cNvPr id="13" name="Chart 12">
          <a:extLst>
            <a:ext uri="{FF2B5EF4-FFF2-40B4-BE49-F238E27FC236}">
              <a16:creationId xmlns:a16="http://schemas.microsoft.com/office/drawing/2014/main" id="{2622C932-14E8-6940-A1FB-E3FB748D6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749300</xdr:colOff>
      <xdr:row>33</xdr:row>
      <xdr:rowOff>0</xdr:rowOff>
    </xdr:from>
    <xdr:to>
      <xdr:col>20</xdr:col>
      <xdr:colOff>609600</xdr:colOff>
      <xdr:row>36</xdr:row>
      <xdr:rowOff>101600</xdr:rowOff>
    </xdr:to>
    <xdr:sp macro="" textlink="$T$22">
      <xdr:nvSpPr>
        <xdr:cNvPr id="14" name="TextBox 13">
          <a:extLst>
            <a:ext uri="{FF2B5EF4-FFF2-40B4-BE49-F238E27FC236}">
              <a16:creationId xmlns:a16="http://schemas.microsoft.com/office/drawing/2014/main" id="{F6CA64EE-FBEC-A748-AB48-AE7F01BA6A15}"/>
            </a:ext>
          </a:extLst>
        </xdr:cNvPr>
        <xdr:cNvSpPr txBox="1"/>
      </xdr:nvSpPr>
      <xdr:spPr>
        <a:xfrm>
          <a:off x="13995400" y="2641600"/>
          <a:ext cx="151130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33975AE-DE07-EE4E-BF63-82ADB112DF24}" type="TxLink">
            <a:rPr lang="en-US" sz="6000" b="0" i="0" u="none" strike="noStrike">
              <a:solidFill>
                <a:srgbClr val="000000"/>
              </a:solidFill>
              <a:latin typeface="Impact" panose="020B0806030902050204" pitchFamily="34" charset="0"/>
              <a:cs typeface="Calibri"/>
            </a:rPr>
            <a:pPr algn="ctr"/>
            <a:t>25%</a:t>
          </a:fld>
          <a:endParaRPr lang="en-GB" sz="6000" b="0">
            <a:latin typeface="Impact" panose="020B0806030902050204" pitchFamily="34" charset="0"/>
          </a:endParaRPr>
        </a:p>
      </xdr:txBody>
    </xdr:sp>
    <xdr:clientData/>
  </xdr:twoCellAnchor>
  <xdr:twoCellAnchor>
    <xdr:from>
      <xdr:col>1</xdr:col>
      <xdr:colOff>393700</xdr:colOff>
      <xdr:row>50</xdr:row>
      <xdr:rowOff>152400</xdr:rowOff>
    </xdr:from>
    <xdr:to>
      <xdr:col>5</xdr:col>
      <xdr:colOff>298450</xdr:colOff>
      <xdr:row>65</xdr:row>
      <xdr:rowOff>69850</xdr:rowOff>
    </xdr:to>
    <xdr:graphicFrame macro="">
      <xdr:nvGraphicFramePr>
        <xdr:cNvPr id="15" name="Chart 14">
          <a:extLst>
            <a:ext uri="{FF2B5EF4-FFF2-40B4-BE49-F238E27FC236}">
              <a16:creationId xmlns:a16="http://schemas.microsoft.com/office/drawing/2014/main" id="{B64FADB5-4D01-F14A-B03D-1C653A396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393700</xdr:colOff>
      <xdr:row>56</xdr:row>
      <xdr:rowOff>25400</xdr:rowOff>
    </xdr:from>
    <xdr:to>
      <xdr:col>4</xdr:col>
      <xdr:colOff>330200</xdr:colOff>
      <xdr:row>60</xdr:row>
      <xdr:rowOff>63500</xdr:rowOff>
    </xdr:to>
    <xdr:sp macro="" textlink="$D$45">
      <xdr:nvSpPr>
        <xdr:cNvPr id="16" name="TextBox 15">
          <a:extLst>
            <a:ext uri="{FF2B5EF4-FFF2-40B4-BE49-F238E27FC236}">
              <a16:creationId xmlns:a16="http://schemas.microsoft.com/office/drawing/2014/main" id="{08A16052-E8AC-7248-A36A-198AF0536516}"/>
            </a:ext>
          </a:extLst>
        </xdr:cNvPr>
        <xdr:cNvSpPr txBox="1"/>
      </xdr:nvSpPr>
      <xdr:spPr>
        <a:xfrm>
          <a:off x="1219200" y="98425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FD2D8E8-C1F2-F348-8944-10C9E6952626}" type="TxLink">
            <a:rPr lang="en-US" sz="6000" b="0" i="0" u="none" strike="noStrike">
              <a:solidFill>
                <a:srgbClr val="000000"/>
              </a:solidFill>
              <a:latin typeface="Impact" panose="020B0806030902050204" pitchFamily="34" charset="0"/>
              <a:cs typeface="Calibri"/>
            </a:rPr>
            <a:pPr algn="ctr"/>
            <a:t>50%</a:t>
          </a:fld>
          <a:endParaRPr lang="en-GB" sz="6000" b="0">
            <a:latin typeface="Impact" panose="020B0806030902050204" pitchFamily="34" charset="0"/>
          </a:endParaRPr>
        </a:p>
      </xdr:txBody>
    </xdr:sp>
    <xdr:clientData/>
  </xdr:twoCellAnchor>
  <xdr:twoCellAnchor>
    <xdr:from>
      <xdr:col>5</xdr:col>
      <xdr:colOff>228600</xdr:colOff>
      <xdr:row>51</xdr:row>
      <xdr:rowOff>25400</xdr:rowOff>
    </xdr:from>
    <xdr:to>
      <xdr:col>9</xdr:col>
      <xdr:colOff>641350</xdr:colOff>
      <xdr:row>65</xdr:row>
      <xdr:rowOff>146050</xdr:rowOff>
    </xdr:to>
    <xdr:graphicFrame macro="">
      <xdr:nvGraphicFramePr>
        <xdr:cNvPr id="17" name="Chart 16">
          <a:extLst>
            <a:ext uri="{FF2B5EF4-FFF2-40B4-BE49-F238E27FC236}">
              <a16:creationId xmlns:a16="http://schemas.microsoft.com/office/drawing/2014/main" id="{A929136F-AE0A-AB45-9E56-8C7A0FD65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685800</xdr:colOff>
      <xdr:row>56</xdr:row>
      <xdr:rowOff>50800</xdr:rowOff>
    </xdr:from>
    <xdr:to>
      <xdr:col>8</xdr:col>
      <xdr:colOff>660400</xdr:colOff>
      <xdr:row>60</xdr:row>
      <xdr:rowOff>88900</xdr:rowOff>
    </xdr:to>
    <xdr:sp macro="" textlink="$H$45">
      <xdr:nvSpPr>
        <xdr:cNvPr id="18" name="TextBox 17">
          <a:extLst>
            <a:ext uri="{FF2B5EF4-FFF2-40B4-BE49-F238E27FC236}">
              <a16:creationId xmlns:a16="http://schemas.microsoft.com/office/drawing/2014/main" id="{9B7B75F8-7DB9-844F-A842-F840B86F6DA6}"/>
            </a:ext>
          </a:extLst>
        </xdr:cNvPr>
        <xdr:cNvSpPr txBox="1"/>
      </xdr:nvSpPr>
      <xdr:spPr>
        <a:xfrm>
          <a:off x="4305300" y="98679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D10120-E4EA-E247-8836-5C02FD445480}" type="TxLink">
            <a:rPr lang="en-US" sz="6000" b="0" i="0" u="none" strike="noStrike">
              <a:solidFill>
                <a:srgbClr val="000000"/>
              </a:solidFill>
              <a:latin typeface="Impact" panose="020B0806030902050204" pitchFamily="34" charset="0"/>
              <a:cs typeface="Calibri"/>
            </a:rPr>
            <a:pPr algn="ctr"/>
            <a:t>50%</a:t>
          </a:fld>
          <a:endParaRPr lang="en-GB" sz="6000" b="0">
            <a:latin typeface="Impact" panose="020B0806030902050204" pitchFamily="34" charset="0"/>
          </a:endParaRPr>
        </a:p>
      </xdr:txBody>
    </xdr:sp>
    <xdr:clientData/>
  </xdr:twoCellAnchor>
  <xdr:twoCellAnchor>
    <xdr:from>
      <xdr:col>9</xdr:col>
      <xdr:colOff>673100</xdr:colOff>
      <xdr:row>51</xdr:row>
      <xdr:rowOff>12700</xdr:rowOff>
    </xdr:from>
    <xdr:to>
      <xdr:col>13</xdr:col>
      <xdr:colOff>539750</xdr:colOff>
      <xdr:row>65</xdr:row>
      <xdr:rowOff>133350</xdr:rowOff>
    </xdr:to>
    <xdr:graphicFrame macro="">
      <xdr:nvGraphicFramePr>
        <xdr:cNvPr id="19" name="Chart 18">
          <a:extLst>
            <a:ext uri="{FF2B5EF4-FFF2-40B4-BE49-F238E27FC236}">
              <a16:creationId xmlns:a16="http://schemas.microsoft.com/office/drawing/2014/main" id="{4A012D21-B4CB-7B42-9D50-DDFE553F35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660400</xdr:colOff>
      <xdr:row>56</xdr:row>
      <xdr:rowOff>12700</xdr:rowOff>
    </xdr:from>
    <xdr:to>
      <xdr:col>12</xdr:col>
      <xdr:colOff>558800</xdr:colOff>
      <xdr:row>60</xdr:row>
      <xdr:rowOff>50800</xdr:rowOff>
    </xdr:to>
    <xdr:sp macro="" textlink="$L$45">
      <xdr:nvSpPr>
        <xdr:cNvPr id="20" name="TextBox 19">
          <a:extLst>
            <a:ext uri="{FF2B5EF4-FFF2-40B4-BE49-F238E27FC236}">
              <a16:creationId xmlns:a16="http://schemas.microsoft.com/office/drawing/2014/main" id="{94F8E53E-999F-5540-B613-1DDA148B8C0E}"/>
            </a:ext>
          </a:extLst>
        </xdr:cNvPr>
        <xdr:cNvSpPr txBox="1"/>
      </xdr:nvSpPr>
      <xdr:spPr>
        <a:xfrm>
          <a:off x="7505700" y="98298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12212A9-9555-5A45-99A3-A5E1092FB414}" type="TxLink">
            <a:rPr lang="en-US" sz="6000" b="0" i="0" u="none" strike="noStrike">
              <a:solidFill>
                <a:srgbClr val="000000"/>
              </a:solidFill>
              <a:latin typeface="Impact" panose="020B0806030902050204" pitchFamily="34" charset="0"/>
              <a:cs typeface="Calibri"/>
            </a:rPr>
            <a:pPr algn="ctr"/>
            <a:t>66%</a:t>
          </a:fld>
          <a:endParaRPr lang="en-GB" sz="6000" b="0">
            <a:latin typeface="Impact" panose="020B0806030902050204" pitchFamily="34" charset="0"/>
          </a:endParaRPr>
        </a:p>
      </xdr:txBody>
    </xdr:sp>
    <xdr:clientData/>
  </xdr:twoCellAnchor>
  <xdr:twoCellAnchor>
    <xdr:from>
      <xdr:col>13</xdr:col>
      <xdr:colOff>444500</xdr:colOff>
      <xdr:row>51</xdr:row>
      <xdr:rowOff>0</xdr:rowOff>
    </xdr:from>
    <xdr:to>
      <xdr:col>17</xdr:col>
      <xdr:colOff>514350</xdr:colOff>
      <xdr:row>65</xdr:row>
      <xdr:rowOff>120650</xdr:rowOff>
    </xdr:to>
    <xdr:graphicFrame macro="">
      <xdr:nvGraphicFramePr>
        <xdr:cNvPr id="21" name="Chart 20">
          <a:extLst>
            <a:ext uri="{FF2B5EF4-FFF2-40B4-BE49-F238E27FC236}">
              <a16:creationId xmlns:a16="http://schemas.microsoft.com/office/drawing/2014/main" id="{9B6410E5-06F7-2845-91AC-03DE5AD53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635000</xdr:colOff>
      <xdr:row>55</xdr:row>
      <xdr:rowOff>177800</xdr:rowOff>
    </xdr:from>
    <xdr:to>
      <xdr:col>16</xdr:col>
      <xdr:colOff>533400</xdr:colOff>
      <xdr:row>60</xdr:row>
      <xdr:rowOff>12700</xdr:rowOff>
    </xdr:to>
    <xdr:sp macro="" textlink="$P$45">
      <xdr:nvSpPr>
        <xdr:cNvPr id="22" name="TextBox 21">
          <a:extLst>
            <a:ext uri="{FF2B5EF4-FFF2-40B4-BE49-F238E27FC236}">
              <a16:creationId xmlns:a16="http://schemas.microsoft.com/office/drawing/2014/main" id="{13F8508E-CFBC-CD49-BAE5-8D29F99BAD95}"/>
            </a:ext>
          </a:extLst>
        </xdr:cNvPr>
        <xdr:cNvSpPr txBox="1"/>
      </xdr:nvSpPr>
      <xdr:spPr>
        <a:xfrm>
          <a:off x="10579100" y="97917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9B796CC-84F8-B54A-A7F0-D264B59C89E5}" type="TxLink">
            <a:rPr lang="en-US" sz="6000" b="0" i="0" u="none" strike="noStrike">
              <a:solidFill>
                <a:srgbClr val="000000"/>
              </a:solidFill>
              <a:latin typeface="Impact" panose="020B0806030902050204" pitchFamily="34" charset="0"/>
              <a:cs typeface="Calibri"/>
            </a:rPr>
            <a:pPr algn="ctr"/>
            <a:t>0%</a:t>
          </a:fld>
          <a:endParaRPr lang="en-GB" sz="6000" b="0">
            <a:latin typeface="Impact" panose="020B0806030902050204" pitchFamily="34" charset="0"/>
          </a:endParaRPr>
        </a:p>
      </xdr:txBody>
    </xdr:sp>
    <xdr:clientData/>
  </xdr:twoCellAnchor>
  <xdr:twoCellAnchor>
    <xdr:from>
      <xdr:col>17</xdr:col>
      <xdr:colOff>673100</xdr:colOff>
      <xdr:row>51</xdr:row>
      <xdr:rowOff>12700</xdr:rowOff>
    </xdr:from>
    <xdr:to>
      <xdr:col>21</xdr:col>
      <xdr:colOff>539750</xdr:colOff>
      <xdr:row>65</xdr:row>
      <xdr:rowOff>133350</xdr:rowOff>
    </xdr:to>
    <xdr:graphicFrame macro="">
      <xdr:nvGraphicFramePr>
        <xdr:cNvPr id="23" name="Chart 22">
          <a:extLst>
            <a:ext uri="{FF2B5EF4-FFF2-40B4-BE49-F238E27FC236}">
              <a16:creationId xmlns:a16="http://schemas.microsoft.com/office/drawing/2014/main" id="{E9457C62-708C-164D-9826-E6F0797C1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711200</xdr:colOff>
      <xdr:row>56</xdr:row>
      <xdr:rowOff>0</xdr:rowOff>
    </xdr:from>
    <xdr:to>
      <xdr:col>20</xdr:col>
      <xdr:colOff>609600</xdr:colOff>
      <xdr:row>60</xdr:row>
      <xdr:rowOff>38100</xdr:rowOff>
    </xdr:to>
    <xdr:sp macro="" textlink="$T$45">
      <xdr:nvSpPr>
        <xdr:cNvPr id="24" name="TextBox 23">
          <a:extLst>
            <a:ext uri="{FF2B5EF4-FFF2-40B4-BE49-F238E27FC236}">
              <a16:creationId xmlns:a16="http://schemas.microsoft.com/office/drawing/2014/main" id="{2053CE89-544E-A146-83BA-E01710266A82}"/>
            </a:ext>
          </a:extLst>
        </xdr:cNvPr>
        <xdr:cNvSpPr txBox="1"/>
      </xdr:nvSpPr>
      <xdr:spPr>
        <a:xfrm>
          <a:off x="13957300" y="98171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DB54BA-2A52-6F45-8E07-CADBDA00E01C}" type="TxLink">
            <a:rPr lang="en-US" sz="6000" b="0" i="0" u="none" strike="noStrike">
              <a:solidFill>
                <a:srgbClr val="000000"/>
              </a:solidFill>
              <a:latin typeface="Impact" panose="020B0806030902050204" pitchFamily="34" charset="0"/>
              <a:cs typeface="Calibri"/>
            </a:rPr>
            <a:pPr algn="ctr"/>
            <a:t>50%</a:t>
          </a:fld>
          <a:endParaRPr lang="en-GB" sz="6000" b="0">
            <a:latin typeface="Impact" panose="020B0806030902050204" pitchFamily="34" charset="0"/>
          </a:endParaRPr>
        </a:p>
      </xdr:txBody>
    </xdr:sp>
    <xdr:clientData/>
  </xdr:twoCellAnchor>
  <xdr:twoCellAnchor>
    <xdr:from>
      <xdr:col>1</xdr:col>
      <xdr:colOff>558800</xdr:colOff>
      <xdr:row>3</xdr:row>
      <xdr:rowOff>139700</xdr:rowOff>
    </xdr:from>
    <xdr:to>
      <xdr:col>6</xdr:col>
      <xdr:colOff>107950</xdr:colOff>
      <xdr:row>20</xdr:row>
      <xdr:rowOff>88900</xdr:rowOff>
    </xdr:to>
    <xdr:graphicFrame macro="">
      <xdr:nvGraphicFramePr>
        <xdr:cNvPr id="25" name="Chart 24">
          <a:extLst>
            <a:ext uri="{FF2B5EF4-FFF2-40B4-BE49-F238E27FC236}">
              <a16:creationId xmlns:a16="http://schemas.microsoft.com/office/drawing/2014/main" id="{F8AB76DF-9D1A-B340-877D-F96DBB254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533400</xdr:colOff>
      <xdr:row>9</xdr:row>
      <xdr:rowOff>63500</xdr:rowOff>
    </xdr:from>
    <xdr:to>
      <xdr:col>4</xdr:col>
      <xdr:colOff>584200</xdr:colOff>
      <xdr:row>13</xdr:row>
      <xdr:rowOff>101600</xdr:rowOff>
    </xdr:to>
    <xdr:sp macro="" textlink="$H$4">
      <xdr:nvSpPr>
        <xdr:cNvPr id="26" name="TextBox 25">
          <a:extLst>
            <a:ext uri="{FF2B5EF4-FFF2-40B4-BE49-F238E27FC236}">
              <a16:creationId xmlns:a16="http://schemas.microsoft.com/office/drawing/2014/main" id="{EC763B80-A70C-704E-AD38-6CD3C4891EBC}"/>
            </a:ext>
          </a:extLst>
        </xdr:cNvPr>
        <xdr:cNvSpPr txBox="1"/>
      </xdr:nvSpPr>
      <xdr:spPr>
        <a:xfrm>
          <a:off x="1549400" y="2336800"/>
          <a:ext cx="16637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C2CD28-F03D-3649-8C57-37FB27E5565A}" type="TxLink">
            <a:rPr lang="en-US" sz="6000" b="0" i="0" u="none" strike="noStrike">
              <a:solidFill>
                <a:srgbClr val="000000"/>
              </a:solidFill>
              <a:latin typeface="Impact" panose="020B0806030902050204" pitchFamily="34" charset="0"/>
              <a:cs typeface="Calibri"/>
            </a:rPr>
            <a:pPr algn="ctr"/>
            <a:t>35%</a:t>
          </a:fld>
          <a:endParaRPr lang="en-GB" sz="6000" b="0">
            <a:latin typeface="Impact" panose="020B0806030902050204" pitchFamily="34" charset="0"/>
          </a:endParaRPr>
        </a:p>
      </xdr:txBody>
    </xdr:sp>
    <xdr:clientData/>
  </xdr:twoCellAnchor>
  <xdr:twoCellAnchor editAs="oneCell">
    <xdr:from>
      <xdr:col>17</xdr:col>
      <xdr:colOff>495300</xdr:colOff>
      <xdr:row>0</xdr:row>
      <xdr:rowOff>101600</xdr:rowOff>
    </xdr:from>
    <xdr:to>
      <xdr:col>21</xdr:col>
      <xdr:colOff>584200</xdr:colOff>
      <xdr:row>3</xdr:row>
      <xdr:rowOff>317490</xdr:rowOff>
    </xdr:to>
    <xdr:pic>
      <xdr:nvPicPr>
        <xdr:cNvPr id="7" name="Picture 6">
          <a:extLst>
            <a:ext uri="{FF2B5EF4-FFF2-40B4-BE49-F238E27FC236}">
              <a16:creationId xmlns:a16="http://schemas.microsoft.com/office/drawing/2014/main" id="{DC6CCA16-D17C-3542-A04E-963B23076C0E}"/>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2459"/>
        <a:stretch/>
      </xdr:blipFill>
      <xdr:spPr>
        <a:xfrm>
          <a:off x="13106400" y="101600"/>
          <a:ext cx="3390900" cy="1117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723900</xdr:colOff>
      <xdr:row>27</xdr:row>
      <xdr:rowOff>82550</xdr:rowOff>
    </xdr:from>
    <xdr:to>
      <xdr:col>9</xdr:col>
      <xdr:colOff>546100</xdr:colOff>
      <xdr:row>41</xdr:row>
      <xdr:rowOff>38100</xdr:rowOff>
    </xdr:to>
    <xdr:graphicFrame macro="">
      <xdr:nvGraphicFramePr>
        <xdr:cNvPr id="2" name="Chart 1">
          <a:extLst>
            <a:ext uri="{FF2B5EF4-FFF2-40B4-BE49-F238E27FC236}">
              <a16:creationId xmlns:a16="http://schemas.microsoft.com/office/drawing/2014/main" id="{467662DC-2FD6-D949-A6E8-7998BDAD7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387350</xdr:colOff>
      <xdr:row>26</xdr:row>
      <xdr:rowOff>196850</xdr:rowOff>
    </xdr:from>
    <xdr:to>
      <xdr:col>5</xdr:col>
      <xdr:colOff>292100</xdr:colOff>
      <xdr:row>41</xdr:row>
      <xdr:rowOff>114300</xdr:rowOff>
    </xdr:to>
    <xdr:graphicFrame macro="">
      <xdr:nvGraphicFramePr>
        <xdr:cNvPr id="3" name="Chart 2">
          <a:extLst>
            <a:ext uri="{FF2B5EF4-FFF2-40B4-BE49-F238E27FC236}">
              <a16:creationId xmlns:a16="http://schemas.microsoft.com/office/drawing/2014/main" id="{5E6E77C9-71E1-6147-B384-98C9388D8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749300</xdr:colOff>
      <xdr:row>32</xdr:row>
      <xdr:rowOff>25400</xdr:rowOff>
    </xdr:from>
    <xdr:to>
      <xdr:col>4</xdr:col>
      <xdr:colOff>317500</xdr:colOff>
      <xdr:row>36</xdr:row>
      <xdr:rowOff>63500</xdr:rowOff>
    </xdr:to>
    <xdr:sp macro="" textlink="$D$22">
      <xdr:nvSpPr>
        <xdr:cNvPr id="4" name="TextBox 3">
          <a:extLst>
            <a:ext uri="{FF2B5EF4-FFF2-40B4-BE49-F238E27FC236}">
              <a16:creationId xmlns:a16="http://schemas.microsoft.com/office/drawing/2014/main" id="{EA870ABF-F3D5-784A-BADB-6AC5FC45DEBF}"/>
            </a:ext>
          </a:extLst>
        </xdr:cNvPr>
        <xdr:cNvSpPr txBox="1"/>
      </xdr:nvSpPr>
      <xdr:spPr>
        <a:xfrm>
          <a:off x="1765300" y="6972300"/>
          <a:ext cx="11811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4E5F3AD-4DBD-4342-8D05-7DD46A6B771A}" type="TxLink">
            <a:rPr lang="en-US" sz="6000" b="0" i="0" u="none" strike="noStrike">
              <a:solidFill>
                <a:srgbClr val="000000"/>
              </a:solidFill>
              <a:latin typeface="Impact" panose="020B0806030902050204" pitchFamily="34" charset="0"/>
              <a:cs typeface="Calibri"/>
            </a:rPr>
            <a:pPr algn="ctr"/>
            <a:t>0%</a:t>
          </a:fld>
          <a:endParaRPr lang="en-GB" sz="6000" b="0">
            <a:latin typeface="Impact" panose="020B0806030902050204" pitchFamily="34" charset="0"/>
          </a:endParaRPr>
        </a:p>
      </xdr:txBody>
    </xdr:sp>
    <xdr:clientData/>
  </xdr:twoCellAnchor>
  <xdr:twoCellAnchor>
    <xdr:from>
      <xdr:col>6</xdr:col>
      <xdr:colOff>254000</xdr:colOff>
      <xdr:row>32</xdr:row>
      <xdr:rowOff>114300</xdr:rowOff>
    </xdr:from>
    <xdr:to>
      <xdr:col>8</xdr:col>
      <xdr:colOff>317500</xdr:colOff>
      <xdr:row>36</xdr:row>
      <xdr:rowOff>12700</xdr:rowOff>
    </xdr:to>
    <xdr:sp macro="" textlink="$H$22">
      <xdr:nvSpPr>
        <xdr:cNvPr id="5" name="TextBox 4">
          <a:extLst>
            <a:ext uri="{FF2B5EF4-FFF2-40B4-BE49-F238E27FC236}">
              <a16:creationId xmlns:a16="http://schemas.microsoft.com/office/drawing/2014/main" id="{60FD6372-509C-DF48-8B92-5839F7787632}"/>
            </a:ext>
          </a:extLst>
        </xdr:cNvPr>
        <xdr:cNvSpPr txBox="1"/>
      </xdr:nvSpPr>
      <xdr:spPr>
        <a:xfrm>
          <a:off x="4445000" y="7061200"/>
          <a:ext cx="163830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95E2280-A70C-BF41-AE49-B73CB4A73CA5}" type="TxLink">
            <a:rPr lang="en-US" sz="6000" b="0" i="0" u="none" strike="noStrike">
              <a:solidFill>
                <a:srgbClr val="000000"/>
              </a:solidFill>
              <a:latin typeface="Impact" panose="020B0806030902050204" pitchFamily="34" charset="0"/>
              <a:cs typeface="Calibri"/>
            </a:rPr>
            <a:pPr algn="ctr"/>
            <a:t>51%</a:t>
          </a:fld>
          <a:endParaRPr lang="en-GB" sz="6000" b="0">
            <a:latin typeface="Impact" panose="020B0806030902050204" pitchFamily="34" charset="0"/>
          </a:endParaRPr>
        </a:p>
      </xdr:txBody>
    </xdr:sp>
    <xdr:clientData/>
  </xdr:twoCellAnchor>
  <xdr:twoCellAnchor>
    <xdr:from>
      <xdr:col>9</xdr:col>
      <xdr:colOff>342900</xdr:colOff>
      <xdr:row>27</xdr:row>
      <xdr:rowOff>152400</xdr:rowOff>
    </xdr:from>
    <xdr:to>
      <xdr:col>13</xdr:col>
      <xdr:colOff>520700</xdr:colOff>
      <xdr:row>41</xdr:row>
      <xdr:rowOff>107950</xdr:rowOff>
    </xdr:to>
    <xdr:graphicFrame macro="">
      <xdr:nvGraphicFramePr>
        <xdr:cNvPr id="6" name="Chart 5">
          <a:extLst>
            <a:ext uri="{FF2B5EF4-FFF2-40B4-BE49-F238E27FC236}">
              <a16:creationId xmlns:a16="http://schemas.microsoft.com/office/drawing/2014/main" id="{A58EE2CD-BD01-4A48-B5E7-EDC543ECDA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419100</xdr:colOff>
      <xdr:row>32</xdr:row>
      <xdr:rowOff>177800</xdr:rowOff>
    </xdr:from>
    <xdr:to>
      <xdr:col>12</xdr:col>
      <xdr:colOff>482600</xdr:colOff>
      <xdr:row>36</xdr:row>
      <xdr:rowOff>76200</xdr:rowOff>
    </xdr:to>
    <xdr:sp macro="" textlink="$L$22">
      <xdr:nvSpPr>
        <xdr:cNvPr id="7" name="TextBox 6">
          <a:extLst>
            <a:ext uri="{FF2B5EF4-FFF2-40B4-BE49-F238E27FC236}">
              <a16:creationId xmlns:a16="http://schemas.microsoft.com/office/drawing/2014/main" id="{29CF01A3-A3A1-3746-B32D-0848F74264A9}"/>
            </a:ext>
          </a:extLst>
        </xdr:cNvPr>
        <xdr:cNvSpPr txBox="1"/>
      </xdr:nvSpPr>
      <xdr:spPr>
        <a:xfrm>
          <a:off x="7835900" y="7124700"/>
          <a:ext cx="171450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CAED437-F50A-FB46-B7A7-36FEA83076F3}" type="TxLink">
            <a:rPr lang="en-US" sz="6000" b="0" i="0" u="none" strike="noStrike">
              <a:solidFill>
                <a:srgbClr val="000000"/>
              </a:solidFill>
              <a:latin typeface="Impact" panose="020B0806030902050204" pitchFamily="34" charset="0"/>
              <a:cs typeface="Calibri"/>
            </a:rPr>
            <a:pPr algn="ctr"/>
            <a:t>33%</a:t>
          </a:fld>
          <a:endParaRPr lang="en-GB" sz="6000" b="0">
            <a:latin typeface="Impact" panose="020B0806030902050204" pitchFamily="34" charset="0"/>
          </a:endParaRPr>
        </a:p>
      </xdr:txBody>
    </xdr:sp>
    <xdr:clientData/>
  </xdr:twoCellAnchor>
  <xdr:twoCellAnchor>
    <xdr:from>
      <xdr:col>13</xdr:col>
      <xdr:colOff>393700</xdr:colOff>
      <xdr:row>27</xdr:row>
      <xdr:rowOff>177800</xdr:rowOff>
    </xdr:from>
    <xdr:to>
      <xdr:col>17</xdr:col>
      <xdr:colOff>571500</xdr:colOff>
      <xdr:row>41</xdr:row>
      <xdr:rowOff>133350</xdr:rowOff>
    </xdr:to>
    <xdr:graphicFrame macro="">
      <xdr:nvGraphicFramePr>
        <xdr:cNvPr id="8" name="Chart 7">
          <a:extLst>
            <a:ext uri="{FF2B5EF4-FFF2-40B4-BE49-F238E27FC236}">
              <a16:creationId xmlns:a16="http://schemas.microsoft.com/office/drawing/2014/main" id="{D6E3AAC2-5062-B94D-ABEF-B07D5612A9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723900</xdr:colOff>
      <xdr:row>33</xdr:row>
      <xdr:rowOff>12700</xdr:rowOff>
    </xdr:from>
    <xdr:to>
      <xdr:col>16</xdr:col>
      <xdr:colOff>584200</xdr:colOff>
      <xdr:row>36</xdr:row>
      <xdr:rowOff>114300</xdr:rowOff>
    </xdr:to>
    <xdr:sp macro="" textlink="$P$22">
      <xdr:nvSpPr>
        <xdr:cNvPr id="9" name="TextBox 8">
          <a:extLst>
            <a:ext uri="{FF2B5EF4-FFF2-40B4-BE49-F238E27FC236}">
              <a16:creationId xmlns:a16="http://schemas.microsoft.com/office/drawing/2014/main" id="{AA26037F-FF14-B240-A8CA-11F0DE58E8F1}"/>
            </a:ext>
          </a:extLst>
        </xdr:cNvPr>
        <xdr:cNvSpPr txBox="1"/>
      </xdr:nvSpPr>
      <xdr:spPr>
        <a:xfrm>
          <a:off x="10858500" y="7162800"/>
          <a:ext cx="151130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D801777-14C4-F244-BDEC-6F7AA9B3DD8C}" type="TxLink">
            <a:rPr lang="en-US" sz="6000" b="0" i="0" u="none" strike="noStrike">
              <a:solidFill>
                <a:srgbClr val="000000"/>
              </a:solidFill>
              <a:latin typeface="Impact" panose="020B0806030902050204" pitchFamily="34" charset="0"/>
              <a:cs typeface="Calibri"/>
            </a:rPr>
            <a:pPr algn="ctr"/>
            <a:t>0%</a:t>
          </a:fld>
          <a:endParaRPr lang="en-GB" sz="6000" b="0">
            <a:latin typeface="Impact" panose="020B0806030902050204" pitchFamily="34" charset="0"/>
          </a:endParaRPr>
        </a:p>
      </xdr:txBody>
    </xdr:sp>
    <xdr:clientData/>
  </xdr:twoCellAnchor>
  <xdr:twoCellAnchor>
    <xdr:from>
      <xdr:col>17</xdr:col>
      <xdr:colOff>685800</xdr:colOff>
      <xdr:row>27</xdr:row>
      <xdr:rowOff>177800</xdr:rowOff>
    </xdr:from>
    <xdr:to>
      <xdr:col>21</xdr:col>
      <xdr:colOff>660400</xdr:colOff>
      <xdr:row>41</xdr:row>
      <xdr:rowOff>133350</xdr:rowOff>
    </xdr:to>
    <xdr:graphicFrame macro="">
      <xdr:nvGraphicFramePr>
        <xdr:cNvPr id="10" name="Chart 9">
          <a:extLst>
            <a:ext uri="{FF2B5EF4-FFF2-40B4-BE49-F238E27FC236}">
              <a16:creationId xmlns:a16="http://schemas.microsoft.com/office/drawing/2014/main" id="{DBE6616C-B92D-2442-A773-152ACAA8D7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749300</xdr:colOff>
      <xdr:row>33</xdr:row>
      <xdr:rowOff>0</xdr:rowOff>
    </xdr:from>
    <xdr:to>
      <xdr:col>20</xdr:col>
      <xdr:colOff>609600</xdr:colOff>
      <xdr:row>36</xdr:row>
      <xdr:rowOff>101600</xdr:rowOff>
    </xdr:to>
    <xdr:sp macro="" textlink="$T$22">
      <xdr:nvSpPr>
        <xdr:cNvPr id="11" name="TextBox 10">
          <a:extLst>
            <a:ext uri="{FF2B5EF4-FFF2-40B4-BE49-F238E27FC236}">
              <a16:creationId xmlns:a16="http://schemas.microsoft.com/office/drawing/2014/main" id="{6CE50D2E-C5EA-7F4D-9C9E-1BD9A8215585}"/>
            </a:ext>
          </a:extLst>
        </xdr:cNvPr>
        <xdr:cNvSpPr txBox="1"/>
      </xdr:nvSpPr>
      <xdr:spPr>
        <a:xfrm>
          <a:off x="14185900" y="7150100"/>
          <a:ext cx="1511300" cy="711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33975AE-DE07-EE4E-BF63-82ADB112DF24}" type="TxLink">
            <a:rPr lang="en-US" sz="6000" b="0" i="0" u="none" strike="noStrike">
              <a:solidFill>
                <a:srgbClr val="000000"/>
              </a:solidFill>
              <a:latin typeface="Impact" panose="020B0806030902050204" pitchFamily="34" charset="0"/>
              <a:cs typeface="Calibri"/>
            </a:rPr>
            <a:pPr algn="ctr"/>
            <a:t>0%</a:t>
          </a:fld>
          <a:endParaRPr lang="en-GB" sz="6000" b="0">
            <a:latin typeface="Impact" panose="020B0806030902050204" pitchFamily="34" charset="0"/>
          </a:endParaRPr>
        </a:p>
      </xdr:txBody>
    </xdr:sp>
    <xdr:clientData/>
  </xdr:twoCellAnchor>
  <xdr:twoCellAnchor>
    <xdr:from>
      <xdr:col>1</xdr:col>
      <xdr:colOff>393700</xdr:colOff>
      <xdr:row>50</xdr:row>
      <xdr:rowOff>152400</xdr:rowOff>
    </xdr:from>
    <xdr:to>
      <xdr:col>5</xdr:col>
      <xdr:colOff>298450</xdr:colOff>
      <xdr:row>65</xdr:row>
      <xdr:rowOff>69850</xdr:rowOff>
    </xdr:to>
    <xdr:graphicFrame macro="">
      <xdr:nvGraphicFramePr>
        <xdr:cNvPr id="12" name="Chart 11">
          <a:extLst>
            <a:ext uri="{FF2B5EF4-FFF2-40B4-BE49-F238E27FC236}">
              <a16:creationId xmlns:a16="http://schemas.microsoft.com/office/drawing/2014/main" id="{456BD1E5-EB80-0449-85A5-A77A0CE633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558800</xdr:colOff>
      <xdr:row>56</xdr:row>
      <xdr:rowOff>0</xdr:rowOff>
    </xdr:from>
    <xdr:to>
      <xdr:col>4</xdr:col>
      <xdr:colOff>495300</xdr:colOff>
      <xdr:row>60</xdr:row>
      <xdr:rowOff>38100</xdr:rowOff>
    </xdr:to>
    <xdr:sp macro="" textlink="$D$45">
      <xdr:nvSpPr>
        <xdr:cNvPr id="13" name="TextBox 12">
          <a:extLst>
            <a:ext uri="{FF2B5EF4-FFF2-40B4-BE49-F238E27FC236}">
              <a16:creationId xmlns:a16="http://schemas.microsoft.com/office/drawing/2014/main" id="{D2513CFD-F76A-CD4F-BBAE-82C581026009}"/>
            </a:ext>
          </a:extLst>
        </xdr:cNvPr>
        <xdr:cNvSpPr txBox="1"/>
      </xdr:nvSpPr>
      <xdr:spPr>
        <a:xfrm>
          <a:off x="1574800" y="118237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FD2D8E8-C1F2-F348-8944-10C9E6952626}" type="TxLink">
            <a:rPr lang="en-US" sz="6000" b="0" i="0" u="none" strike="noStrike">
              <a:solidFill>
                <a:srgbClr val="000000"/>
              </a:solidFill>
              <a:latin typeface="Impact" panose="020B0806030902050204" pitchFamily="34" charset="0"/>
              <a:cs typeface="Calibri"/>
            </a:rPr>
            <a:pPr algn="ctr"/>
            <a:t>50%</a:t>
          </a:fld>
          <a:endParaRPr lang="en-GB" sz="6000" b="0">
            <a:latin typeface="Impact" panose="020B0806030902050204" pitchFamily="34" charset="0"/>
          </a:endParaRPr>
        </a:p>
      </xdr:txBody>
    </xdr:sp>
    <xdr:clientData/>
  </xdr:twoCellAnchor>
  <xdr:twoCellAnchor>
    <xdr:from>
      <xdr:col>5</xdr:col>
      <xdr:colOff>228600</xdr:colOff>
      <xdr:row>51</xdr:row>
      <xdr:rowOff>25400</xdr:rowOff>
    </xdr:from>
    <xdr:to>
      <xdr:col>9</xdr:col>
      <xdr:colOff>641350</xdr:colOff>
      <xdr:row>65</xdr:row>
      <xdr:rowOff>146050</xdr:rowOff>
    </xdr:to>
    <xdr:graphicFrame macro="">
      <xdr:nvGraphicFramePr>
        <xdr:cNvPr id="14" name="Chart 13">
          <a:extLst>
            <a:ext uri="{FF2B5EF4-FFF2-40B4-BE49-F238E27FC236}">
              <a16:creationId xmlns:a16="http://schemas.microsoft.com/office/drawing/2014/main" id="{49A3582E-A696-2348-B8FB-77A2F1AE60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685800</xdr:colOff>
      <xdr:row>56</xdr:row>
      <xdr:rowOff>50800</xdr:rowOff>
    </xdr:from>
    <xdr:to>
      <xdr:col>8</xdr:col>
      <xdr:colOff>660400</xdr:colOff>
      <xdr:row>60</xdr:row>
      <xdr:rowOff>88900</xdr:rowOff>
    </xdr:to>
    <xdr:sp macro="" textlink="$H$45">
      <xdr:nvSpPr>
        <xdr:cNvPr id="15" name="TextBox 14">
          <a:extLst>
            <a:ext uri="{FF2B5EF4-FFF2-40B4-BE49-F238E27FC236}">
              <a16:creationId xmlns:a16="http://schemas.microsoft.com/office/drawing/2014/main" id="{E0F0587C-C58B-8944-916E-9837684F815D}"/>
            </a:ext>
          </a:extLst>
        </xdr:cNvPr>
        <xdr:cNvSpPr txBox="1"/>
      </xdr:nvSpPr>
      <xdr:spPr>
        <a:xfrm>
          <a:off x="4495800" y="118745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D10120-E4EA-E247-8836-5C02FD445480}" type="TxLink">
            <a:rPr lang="en-US" sz="6000" b="0" i="0" u="none" strike="noStrike">
              <a:solidFill>
                <a:srgbClr val="000000"/>
              </a:solidFill>
              <a:latin typeface="Impact" panose="020B0806030902050204" pitchFamily="34" charset="0"/>
              <a:cs typeface="Calibri"/>
            </a:rPr>
            <a:pPr algn="ctr"/>
            <a:t>50%</a:t>
          </a:fld>
          <a:endParaRPr lang="en-GB" sz="6000" b="0">
            <a:latin typeface="Impact" panose="020B0806030902050204" pitchFamily="34" charset="0"/>
          </a:endParaRPr>
        </a:p>
      </xdr:txBody>
    </xdr:sp>
    <xdr:clientData/>
  </xdr:twoCellAnchor>
  <xdr:twoCellAnchor>
    <xdr:from>
      <xdr:col>9</xdr:col>
      <xdr:colOff>673100</xdr:colOff>
      <xdr:row>51</xdr:row>
      <xdr:rowOff>12700</xdr:rowOff>
    </xdr:from>
    <xdr:to>
      <xdr:col>13</xdr:col>
      <xdr:colOff>539750</xdr:colOff>
      <xdr:row>65</xdr:row>
      <xdr:rowOff>133350</xdr:rowOff>
    </xdr:to>
    <xdr:graphicFrame macro="">
      <xdr:nvGraphicFramePr>
        <xdr:cNvPr id="16" name="Chart 15">
          <a:extLst>
            <a:ext uri="{FF2B5EF4-FFF2-40B4-BE49-F238E27FC236}">
              <a16:creationId xmlns:a16="http://schemas.microsoft.com/office/drawing/2014/main" id="{1C7F8BD2-A32D-774C-AA0B-0A830665D8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660400</xdr:colOff>
      <xdr:row>56</xdr:row>
      <xdr:rowOff>12700</xdr:rowOff>
    </xdr:from>
    <xdr:to>
      <xdr:col>12</xdr:col>
      <xdr:colOff>558800</xdr:colOff>
      <xdr:row>60</xdr:row>
      <xdr:rowOff>50800</xdr:rowOff>
    </xdr:to>
    <xdr:sp macro="" textlink="$L$45">
      <xdr:nvSpPr>
        <xdr:cNvPr id="17" name="TextBox 16">
          <a:extLst>
            <a:ext uri="{FF2B5EF4-FFF2-40B4-BE49-F238E27FC236}">
              <a16:creationId xmlns:a16="http://schemas.microsoft.com/office/drawing/2014/main" id="{B8CFB981-1128-9344-8118-65C523031375}"/>
            </a:ext>
          </a:extLst>
        </xdr:cNvPr>
        <xdr:cNvSpPr txBox="1"/>
      </xdr:nvSpPr>
      <xdr:spPr>
        <a:xfrm>
          <a:off x="7696200" y="118364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12212A9-9555-5A45-99A3-A5E1092FB414}" type="TxLink">
            <a:rPr lang="en-US" sz="6000" b="0" i="0" u="none" strike="noStrike">
              <a:solidFill>
                <a:srgbClr val="000000"/>
              </a:solidFill>
              <a:latin typeface="Impact" panose="020B0806030902050204" pitchFamily="34" charset="0"/>
              <a:cs typeface="Calibri"/>
            </a:rPr>
            <a:pPr algn="ctr"/>
            <a:t>66%</a:t>
          </a:fld>
          <a:endParaRPr lang="en-GB" sz="6000" b="0">
            <a:latin typeface="Impact" panose="020B0806030902050204" pitchFamily="34" charset="0"/>
          </a:endParaRPr>
        </a:p>
      </xdr:txBody>
    </xdr:sp>
    <xdr:clientData/>
  </xdr:twoCellAnchor>
  <xdr:twoCellAnchor>
    <xdr:from>
      <xdr:col>13</xdr:col>
      <xdr:colOff>444500</xdr:colOff>
      <xdr:row>51</xdr:row>
      <xdr:rowOff>0</xdr:rowOff>
    </xdr:from>
    <xdr:to>
      <xdr:col>17</xdr:col>
      <xdr:colOff>514350</xdr:colOff>
      <xdr:row>65</xdr:row>
      <xdr:rowOff>120650</xdr:rowOff>
    </xdr:to>
    <xdr:graphicFrame macro="">
      <xdr:nvGraphicFramePr>
        <xdr:cNvPr id="18" name="Chart 17">
          <a:extLst>
            <a:ext uri="{FF2B5EF4-FFF2-40B4-BE49-F238E27FC236}">
              <a16:creationId xmlns:a16="http://schemas.microsoft.com/office/drawing/2014/main" id="{0CDD768E-73D1-834D-A449-42976C51C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635000</xdr:colOff>
      <xdr:row>55</xdr:row>
      <xdr:rowOff>177800</xdr:rowOff>
    </xdr:from>
    <xdr:to>
      <xdr:col>16</xdr:col>
      <xdr:colOff>533400</xdr:colOff>
      <xdr:row>60</xdr:row>
      <xdr:rowOff>12700</xdr:rowOff>
    </xdr:to>
    <xdr:sp macro="" textlink="$P$45">
      <xdr:nvSpPr>
        <xdr:cNvPr id="19" name="TextBox 18">
          <a:extLst>
            <a:ext uri="{FF2B5EF4-FFF2-40B4-BE49-F238E27FC236}">
              <a16:creationId xmlns:a16="http://schemas.microsoft.com/office/drawing/2014/main" id="{00F8930B-3100-4B41-84EB-186B3CF4E23F}"/>
            </a:ext>
          </a:extLst>
        </xdr:cNvPr>
        <xdr:cNvSpPr txBox="1"/>
      </xdr:nvSpPr>
      <xdr:spPr>
        <a:xfrm>
          <a:off x="10769600" y="117983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9B796CC-84F8-B54A-A7F0-D264B59C89E5}" type="TxLink">
            <a:rPr lang="en-US" sz="6000" b="0" i="0" u="none" strike="noStrike">
              <a:solidFill>
                <a:srgbClr val="000000"/>
              </a:solidFill>
              <a:latin typeface="Impact" panose="020B0806030902050204" pitchFamily="34" charset="0"/>
              <a:cs typeface="Calibri"/>
            </a:rPr>
            <a:pPr algn="ctr"/>
            <a:t>0%</a:t>
          </a:fld>
          <a:endParaRPr lang="en-GB" sz="6000" b="0">
            <a:latin typeface="Impact" panose="020B0806030902050204" pitchFamily="34" charset="0"/>
          </a:endParaRPr>
        </a:p>
      </xdr:txBody>
    </xdr:sp>
    <xdr:clientData/>
  </xdr:twoCellAnchor>
  <xdr:twoCellAnchor>
    <xdr:from>
      <xdr:col>17</xdr:col>
      <xdr:colOff>673100</xdr:colOff>
      <xdr:row>51</xdr:row>
      <xdr:rowOff>12700</xdr:rowOff>
    </xdr:from>
    <xdr:to>
      <xdr:col>21</xdr:col>
      <xdr:colOff>539750</xdr:colOff>
      <xdr:row>65</xdr:row>
      <xdr:rowOff>133350</xdr:rowOff>
    </xdr:to>
    <xdr:graphicFrame macro="">
      <xdr:nvGraphicFramePr>
        <xdr:cNvPr id="20" name="Chart 19">
          <a:extLst>
            <a:ext uri="{FF2B5EF4-FFF2-40B4-BE49-F238E27FC236}">
              <a16:creationId xmlns:a16="http://schemas.microsoft.com/office/drawing/2014/main" id="{2F60196A-A1B2-EC42-9449-998D8053D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711200</xdr:colOff>
      <xdr:row>56</xdr:row>
      <xdr:rowOff>0</xdr:rowOff>
    </xdr:from>
    <xdr:to>
      <xdr:col>20</xdr:col>
      <xdr:colOff>609600</xdr:colOff>
      <xdr:row>60</xdr:row>
      <xdr:rowOff>38100</xdr:rowOff>
    </xdr:to>
    <xdr:sp macro="" textlink="$T$45">
      <xdr:nvSpPr>
        <xdr:cNvPr id="21" name="TextBox 20">
          <a:extLst>
            <a:ext uri="{FF2B5EF4-FFF2-40B4-BE49-F238E27FC236}">
              <a16:creationId xmlns:a16="http://schemas.microsoft.com/office/drawing/2014/main" id="{E6F81ED8-89A1-B549-A3FD-6DF62B0F0B66}"/>
            </a:ext>
          </a:extLst>
        </xdr:cNvPr>
        <xdr:cNvSpPr txBox="1"/>
      </xdr:nvSpPr>
      <xdr:spPr>
        <a:xfrm>
          <a:off x="14147800" y="11823700"/>
          <a:ext cx="15494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DB54BA-2A52-6F45-8E07-CADBDA00E01C}" type="TxLink">
            <a:rPr lang="en-US" sz="6000" b="0" i="0" u="none" strike="noStrike">
              <a:solidFill>
                <a:srgbClr val="000000"/>
              </a:solidFill>
              <a:latin typeface="Impact" panose="020B0806030902050204" pitchFamily="34" charset="0"/>
              <a:cs typeface="Calibri"/>
            </a:rPr>
            <a:pPr algn="ctr"/>
            <a:t>50%</a:t>
          </a:fld>
          <a:endParaRPr lang="en-GB" sz="6000" b="0">
            <a:latin typeface="Impact" panose="020B0806030902050204" pitchFamily="34" charset="0"/>
          </a:endParaRPr>
        </a:p>
      </xdr:txBody>
    </xdr:sp>
    <xdr:clientData/>
  </xdr:twoCellAnchor>
  <xdr:twoCellAnchor>
    <xdr:from>
      <xdr:col>1</xdr:col>
      <xdr:colOff>279400</xdr:colOff>
      <xdr:row>3</xdr:row>
      <xdr:rowOff>139700</xdr:rowOff>
    </xdr:from>
    <xdr:to>
      <xdr:col>4</xdr:col>
      <xdr:colOff>1009650</xdr:colOff>
      <xdr:row>20</xdr:row>
      <xdr:rowOff>88900</xdr:rowOff>
    </xdr:to>
    <xdr:graphicFrame macro="">
      <xdr:nvGraphicFramePr>
        <xdr:cNvPr id="22" name="Chart 21">
          <a:extLst>
            <a:ext uri="{FF2B5EF4-FFF2-40B4-BE49-F238E27FC236}">
              <a16:creationId xmlns:a16="http://schemas.microsoft.com/office/drawing/2014/main" id="{5992DC0A-38E5-8B45-8BF9-A71F104F7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228600</xdr:colOff>
      <xdr:row>9</xdr:row>
      <xdr:rowOff>76200</xdr:rowOff>
    </xdr:from>
    <xdr:to>
      <xdr:col>4</xdr:col>
      <xdr:colOff>279400</xdr:colOff>
      <xdr:row>13</xdr:row>
      <xdr:rowOff>114300</xdr:rowOff>
    </xdr:to>
    <xdr:sp macro="" textlink="$H$4">
      <xdr:nvSpPr>
        <xdr:cNvPr id="23" name="TextBox 22">
          <a:extLst>
            <a:ext uri="{FF2B5EF4-FFF2-40B4-BE49-F238E27FC236}">
              <a16:creationId xmlns:a16="http://schemas.microsoft.com/office/drawing/2014/main" id="{ED7FE0BD-771C-B444-A265-3EAB2B0FBD6F}"/>
            </a:ext>
          </a:extLst>
        </xdr:cNvPr>
        <xdr:cNvSpPr txBox="1"/>
      </xdr:nvSpPr>
      <xdr:spPr>
        <a:xfrm>
          <a:off x="1244600" y="2349500"/>
          <a:ext cx="1663700" cy="850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4C2CD28-F03D-3649-8C57-37FB27E5565A}" type="TxLink">
            <a:rPr lang="en-US" sz="6000" b="0" i="0" u="none" strike="noStrike">
              <a:solidFill>
                <a:srgbClr val="000000"/>
              </a:solidFill>
              <a:latin typeface="Impact" panose="020B0806030902050204" pitchFamily="34" charset="0"/>
              <a:cs typeface="Calibri"/>
            </a:rPr>
            <a:pPr algn="ctr"/>
            <a:t>30%</a:t>
          </a:fld>
          <a:endParaRPr lang="en-GB" sz="6000" b="0">
            <a:latin typeface="Impact" panose="020B0806030902050204" pitchFamily="34" charset="0"/>
          </a:endParaRPr>
        </a:p>
      </xdr:txBody>
    </xdr:sp>
    <xdr:clientData/>
  </xdr:twoCellAnchor>
  <xdr:twoCellAnchor editAs="oneCell">
    <xdr:from>
      <xdr:col>17</xdr:col>
      <xdr:colOff>571500</xdr:colOff>
      <xdr:row>1</xdr:row>
      <xdr:rowOff>63500</xdr:rowOff>
    </xdr:from>
    <xdr:to>
      <xdr:col>21</xdr:col>
      <xdr:colOff>660400</xdr:colOff>
      <xdr:row>4</xdr:row>
      <xdr:rowOff>38090</xdr:rowOff>
    </xdr:to>
    <xdr:pic>
      <xdr:nvPicPr>
        <xdr:cNvPr id="24" name="Picture 23">
          <a:extLst>
            <a:ext uri="{FF2B5EF4-FFF2-40B4-BE49-F238E27FC236}">
              <a16:creationId xmlns:a16="http://schemas.microsoft.com/office/drawing/2014/main" id="{F30D7B7C-5AE8-5E4A-9ED6-A5335CD7DB33}"/>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2459"/>
        <a:stretch/>
      </xdr:blipFill>
      <xdr:spPr>
        <a:xfrm>
          <a:off x="13563600" y="177800"/>
          <a:ext cx="3390900" cy="11175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E6C1E-6D5D-854B-9A8D-F489E2D55DC3}">
  <sheetPr>
    <pageSetUpPr fitToPage="1"/>
  </sheetPr>
  <dimension ref="A1:O75"/>
  <sheetViews>
    <sheetView tabSelected="1" workbookViewId="0">
      <selection sqref="A1:E1"/>
    </sheetView>
  </sheetViews>
  <sheetFormatPr baseColWidth="10" defaultRowHeight="16" x14ac:dyDescent="0.2"/>
  <cols>
    <col min="1" max="1" width="5.6640625" customWidth="1"/>
    <col min="2" max="2" width="127.5" style="1" customWidth="1"/>
    <col min="3" max="3" width="18.83203125" style="25" customWidth="1"/>
    <col min="4" max="4" width="12" style="1" customWidth="1"/>
    <col min="5" max="5" width="11.6640625" style="3" customWidth="1"/>
    <col min="6" max="12" width="9.6640625" style="3" customWidth="1"/>
    <col min="13" max="15" width="9.6640625" style="4" customWidth="1"/>
    <col min="16" max="25" width="9.6640625" customWidth="1"/>
  </cols>
  <sheetData>
    <row r="1" spans="1:15" ht="50" customHeight="1" thickBot="1" x14ac:dyDescent="0.5">
      <c r="A1" s="45" t="s">
        <v>79</v>
      </c>
      <c r="B1" s="46"/>
      <c r="C1" s="46"/>
      <c r="D1" s="46"/>
      <c r="E1" s="47"/>
      <c r="F1" s="33"/>
      <c r="G1" s="33"/>
      <c r="H1" s="33"/>
      <c r="I1" s="31"/>
      <c r="J1" s="31"/>
    </row>
    <row r="2" spans="1:15" ht="17" x14ac:dyDescent="0.2">
      <c r="B2" s="1" t="s">
        <v>78</v>
      </c>
      <c r="F2" s="31"/>
      <c r="G2" s="31"/>
      <c r="H2" s="31"/>
      <c r="I2" s="31"/>
      <c r="J2" s="31"/>
    </row>
    <row r="3" spans="1:15" s="2" customFormat="1" ht="66" x14ac:dyDescent="0.2">
      <c r="A3" s="54" t="s">
        <v>52</v>
      </c>
      <c r="B3" s="55" t="s">
        <v>39</v>
      </c>
      <c r="C3" s="56" t="s">
        <v>59</v>
      </c>
      <c r="D3" s="56" t="s">
        <v>77</v>
      </c>
      <c r="E3" s="56" t="s">
        <v>51</v>
      </c>
      <c r="F3" s="32"/>
      <c r="G3" s="33"/>
      <c r="H3" s="33"/>
      <c r="I3" s="33"/>
      <c r="J3" s="32"/>
      <c r="K3" s="5"/>
      <c r="L3" s="5"/>
      <c r="M3" s="6"/>
      <c r="N3" s="5"/>
      <c r="O3" s="7"/>
    </row>
    <row r="4" spans="1:15" s="2" customFormat="1" ht="20" x14ac:dyDescent="0.2">
      <c r="A4" s="9"/>
      <c r="B4" s="57" t="s">
        <v>63</v>
      </c>
      <c r="C4" s="13"/>
      <c r="D4" s="13" t="s">
        <v>64</v>
      </c>
      <c r="E4" s="13" t="s">
        <v>73</v>
      </c>
      <c r="F4" s="32"/>
      <c r="G4" s="33"/>
      <c r="H4" s="33"/>
      <c r="I4" s="33"/>
      <c r="J4" s="32"/>
      <c r="K4" s="5"/>
      <c r="L4" s="5"/>
      <c r="M4" s="6"/>
      <c r="N4" s="5"/>
      <c r="O4" s="7"/>
    </row>
    <row r="5" spans="1:15" s="2" customFormat="1" ht="17" x14ac:dyDescent="0.2">
      <c r="A5" s="16">
        <v>1</v>
      </c>
      <c r="B5" s="17" t="s">
        <v>21</v>
      </c>
      <c r="C5" s="26"/>
      <c r="D5" s="18"/>
      <c r="E5" s="18"/>
      <c r="F5" s="34"/>
      <c r="G5" s="33"/>
      <c r="H5" s="33"/>
      <c r="I5" s="35"/>
      <c r="J5" s="34"/>
      <c r="K5" s="8"/>
      <c r="L5" s="8"/>
      <c r="M5" s="7"/>
      <c r="N5" s="7"/>
      <c r="O5" s="7"/>
    </row>
    <row r="6" spans="1:15" s="2" customFormat="1" ht="17" x14ac:dyDescent="0.2">
      <c r="A6" s="10"/>
      <c r="B6" s="11" t="s">
        <v>8</v>
      </c>
      <c r="C6" s="14">
        <v>0</v>
      </c>
      <c r="D6" s="14">
        <v>0</v>
      </c>
      <c r="E6" s="14">
        <v>0</v>
      </c>
      <c r="F6" s="36"/>
      <c r="G6" s="33"/>
      <c r="H6" s="33"/>
      <c r="I6" s="37"/>
      <c r="J6" s="36"/>
      <c r="K6" s="8"/>
      <c r="L6" s="8"/>
      <c r="M6" s="7"/>
      <c r="N6" s="7"/>
      <c r="O6" s="7"/>
    </row>
    <row r="7" spans="1:15" s="2" customFormat="1" ht="17" x14ac:dyDescent="0.2">
      <c r="A7" s="10"/>
      <c r="B7" s="11" t="s">
        <v>6</v>
      </c>
      <c r="C7" s="14">
        <v>25</v>
      </c>
      <c r="D7" s="14">
        <v>0</v>
      </c>
      <c r="E7" s="14">
        <v>0</v>
      </c>
      <c r="F7" s="36"/>
      <c r="G7" s="33"/>
      <c r="H7" s="33"/>
      <c r="I7" s="37"/>
      <c r="J7" s="36"/>
      <c r="K7" s="8"/>
      <c r="L7" s="8"/>
      <c r="M7" s="7"/>
      <c r="N7" s="7"/>
      <c r="O7" s="7"/>
    </row>
    <row r="8" spans="1:15" s="2" customFormat="1" ht="17" x14ac:dyDescent="0.2">
      <c r="A8" s="10"/>
      <c r="B8" s="11" t="s">
        <v>5</v>
      </c>
      <c r="C8" s="14">
        <v>25</v>
      </c>
      <c r="D8" s="14">
        <v>0</v>
      </c>
      <c r="E8" s="14">
        <v>0</v>
      </c>
      <c r="F8" s="36"/>
      <c r="G8" s="36"/>
      <c r="H8" s="36"/>
      <c r="I8" s="36"/>
      <c r="J8" s="36"/>
      <c r="K8" s="8"/>
      <c r="L8" s="8"/>
      <c r="M8" s="7"/>
      <c r="N8" s="7"/>
      <c r="O8" s="7"/>
    </row>
    <row r="9" spans="1:15" s="2" customFormat="1" ht="17" x14ac:dyDescent="0.2">
      <c r="A9" s="10"/>
      <c r="B9" s="11" t="s">
        <v>7</v>
      </c>
      <c r="C9" s="14">
        <v>25</v>
      </c>
      <c r="D9" s="14">
        <v>0</v>
      </c>
      <c r="E9" s="14">
        <v>0</v>
      </c>
      <c r="F9" s="36"/>
      <c r="G9" s="36"/>
      <c r="H9" s="36"/>
      <c r="I9" s="36"/>
      <c r="J9" s="36"/>
      <c r="K9" s="8"/>
      <c r="L9" s="8"/>
      <c r="M9" s="7"/>
      <c r="N9" s="7"/>
      <c r="O9" s="7"/>
    </row>
    <row r="10" spans="1:15" s="2" customFormat="1" ht="17" x14ac:dyDescent="0.2">
      <c r="A10" s="10"/>
      <c r="B10" s="11" t="s">
        <v>9</v>
      </c>
      <c r="C10" s="14">
        <v>25</v>
      </c>
      <c r="D10" s="14">
        <v>0</v>
      </c>
      <c r="E10" s="14">
        <v>0</v>
      </c>
      <c r="F10" s="36"/>
      <c r="G10" s="36"/>
      <c r="H10" s="36"/>
      <c r="I10" s="36"/>
      <c r="J10" s="36"/>
      <c r="K10" s="8"/>
      <c r="L10" s="8"/>
      <c r="M10" s="7"/>
      <c r="N10" s="7"/>
      <c r="O10" s="7"/>
    </row>
    <row r="11" spans="1:15" s="2" customFormat="1" ht="17" x14ac:dyDescent="0.2">
      <c r="A11" s="10"/>
      <c r="B11" s="29" t="s">
        <v>80</v>
      </c>
      <c r="C11" s="13"/>
      <c r="D11" s="30">
        <f>SUM(D6:D10)</f>
        <v>0</v>
      </c>
      <c r="E11" s="30">
        <f>SUM(E6:E10)</f>
        <v>0</v>
      </c>
      <c r="F11" s="36"/>
      <c r="G11" s="36"/>
      <c r="H11" s="36"/>
      <c r="I11" s="36"/>
      <c r="J11" s="36"/>
      <c r="K11" s="8"/>
      <c r="L11" s="8"/>
      <c r="M11" s="7"/>
      <c r="N11" s="7"/>
      <c r="O11" s="7"/>
    </row>
    <row r="12" spans="1:15" s="2" customFormat="1" ht="17" x14ac:dyDescent="0.2">
      <c r="A12" s="16">
        <v>2</v>
      </c>
      <c r="B12" s="17" t="s">
        <v>0</v>
      </c>
      <c r="C12" s="26"/>
      <c r="D12" s="18"/>
      <c r="E12" s="18"/>
      <c r="F12" s="7"/>
      <c r="G12" s="7"/>
      <c r="H12" s="7"/>
      <c r="I12" s="7"/>
      <c r="J12" s="7"/>
      <c r="K12" s="7"/>
      <c r="L12" s="7"/>
      <c r="M12" s="7"/>
      <c r="N12" s="7"/>
      <c r="O12" s="7"/>
    </row>
    <row r="13" spans="1:15" s="2" customFormat="1" ht="17" x14ac:dyDescent="0.2">
      <c r="A13" s="10"/>
      <c r="B13" s="11" t="s">
        <v>10</v>
      </c>
      <c r="C13" s="14">
        <v>0</v>
      </c>
      <c r="D13" s="14">
        <v>0</v>
      </c>
      <c r="E13" s="14">
        <v>0</v>
      </c>
      <c r="F13" s="8"/>
      <c r="G13" s="8"/>
      <c r="H13" s="8"/>
      <c r="I13" s="8"/>
      <c r="J13" s="8"/>
      <c r="K13" s="8"/>
      <c r="L13" s="8"/>
      <c r="M13" s="8"/>
      <c r="N13" s="7"/>
      <c r="O13" s="7"/>
    </row>
    <row r="14" spans="1:15" s="2" customFormat="1" ht="17" x14ac:dyDescent="0.2">
      <c r="A14" s="10"/>
      <c r="B14" s="11" t="s">
        <v>11</v>
      </c>
      <c r="C14" s="14">
        <v>17</v>
      </c>
      <c r="D14" s="14">
        <v>17</v>
      </c>
      <c r="E14" s="14">
        <v>17</v>
      </c>
      <c r="F14" s="8"/>
      <c r="G14" s="8"/>
      <c r="H14" s="8"/>
      <c r="I14" s="8"/>
      <c r="J14" s="8"/>
      <c r="K14" s="8"/>
      <c r="L14" s="8"/>
      <c r="M14" s="8"/>
      <c r="N14" s="7"/>
      <c r="O14" s="7"/>
    </row>
    <row r="15" spans="1:15" s="2" customFormat="1" ht="17" x14ac:dyDescent="0.2">
      <c r="A15" s="10"/>
      <c r="B15" s="11" t="s">
        <v>12</v>
      </c>
      <c r="C15" s="14">
        <v>17</v>
      </c>
      <c r="D15" s="14">
        <v>17</v>
      </c>
      <c r="E15" s="14">
        <v>17</v>
      </c>
      <c r="F15" s="8"/>
      <c r="G15" s="8"/>
      <c r="H15" s="8"/>
      <c r="I15" s="8"/>
      <c r="J15" s="8"/>
      <c r="K15" s="8"/>
      <c r="L15" s="8"/>
      <c r="M15" s="8"/>
      <c r="N15" s="7"/>
      <c r="O15" s="7"/>
    </row>
    <row r="16" spans="1:15" s="2" customFormat="1" ht="17" x14ac:dyDescent="0.2">
      <c r="A16" s="10"/>
      <c r="B16" s="11" t="s">
        <v>13</v>
      </c>
      <c r="C16" s="14">
        <v>17</v>
      </c>
      <c r="D16" s="14">
        <v>17</v>
      </c>
      <c r="E16" s="14">
        <v>17</v>
      </c>
      <c r="F16" s="8"/>
      <c r="G16" s="8"/>
      <c r="H16" s="8"/>
      <c r="I16" s="8"/>
      <c r="J16" s="8"/>
      <c r="K16" s="8"/>
      <c r="L16" s="8"/>
      <c r="M16" s="8"/>
      <c r="N16" s="7"/>
      <c r="O16" s="7"/>
    </row>
    <row r="17" spans="1:15" s="2" customFormat="1" ht="17" x14ac:dyDescent="0.2">
      <c r="A17" s="10"/>
      <c r="B17" s="11" t="s">
        <v>14</v>
      </c>
      <c r="C17" s="14">
        <v>17</v>
      </c>
      <c r="D17" s="14">
        <v>0</v>
      </c>
      <c r="E17" s="14">
        <v>0</v>
      </c>
      <c r="F17" s="8"/>
      <c r="G17" s="8"/>
      <c r="H17" s="8"/>
      <c r="I17" s="8"/>
      <c r="J17" s="8"/>
      <c r="K17" s="8"/>
      <c r="L17" s="8"/>
      <c r="M17" s="8"/>
      <c r="N17" s="7"/>
      <c r="O17" s="7"/>
    </row>
    <row r="18" spans="1:15" s="2" customFormat="1" ht="17" x14ac:dyDescent="0.2">
      <c r="A18" s="10"/>
      <c r="B18" s="11" t="s">
        <v>15</v>
      </c>
      <c r="C18" s="14">
        <v>17</v>
      </c>
      <c r="D18" s="14">
        <v>17</v>
      </c>
      <c r="E18" s="14">
        <v>0</v>
      </c>
      <c r="F18" s="8"/>
      <c r="G18" s="8"/>
      <c r="H18" s="8"/>
      <c r="I18" s="8"/>
      <c r="J18" s="8"/>
      <c r="K18" s="8"/>
      <c r="L18" s="8"/>
      <c r="M18" s="8"/>
      <c r="N18" s="7"/>
      <c r="O18" s="7"/>
    </row>
    <row r="19" spans="1:15" s="2" customFormat="1" ht="17" x14ac:dyDescent="0.2">
      <c r="A19" s="10"/>
      <c r="B19" s="11" t="s">
        <v>16</v>
      </c>
      <c r="C19" s="14">
        <v>15</v>
      </c>
      <c r="D19" s="15">
        <v>0</v>
      </c>
      <c r="E19" s="15">
        <v>0</v>
      </c>
      <c r="F19" s="8"/>
      <c r="G19" s="8"/>
      <c r="H19" s="8"/>
      <c r="I19" s="8"/>
      <c r="J19" s="8"/>
      <c r="K19" s="8"/>
      <c r="L19" s="8"/>
      <c r="M19" s="8"/>
      <c r="N19" s="7"/>
      <c r="O19" s="7"/>
    </row>
    <row r="20" spans="1:15" s="2" customFormat="1" ht="17" x14ac:dyDescent="0.2">
      <c r="A20" s="10"/>
      <c r="B20" s="29" t="s">
        <v>80</v>
      </c>
      <c r="C20" s="14"/>
      <c r="D20" s="30">
        <f>SUM(D13:D19)</f>
        <v>68</v>
      </c>
      <c r="E20" s="30">
        <f>SUM(E13:E19)</f>
        <v>51</v>
      </c>
      <c r="F20" s="8"/>
      <c r="G20" s="8"/>
      <c r="H20" s="8"/>
      <c r="I20" s="8"/>
      <c r="J20" s="8"/>
      <c r="K20" s="8"/>
      <c r="L20" s="8"/>
      <c r="M20" s="8"/>
      <c r="N20" s="7"/>
      <c r="O20" s="7"/>
    </row>
    <row r="21" spans="1:15" s="2" customFormat="1" ht="17" x14ac:dyDescent="0.2">
      <c r="A21" s="16">
        <v>3</v>
      </c>
      <c r="B21" s="17" t="s">
        <v>20</v>
      </c>
      <c r="C21" s="26"/>
      <c r="D21" s="18"/>
      <c r="E21" s="18"/>
      <c r="F21" s="7"/>
      <c r="G21" s="7"/>
      <c r="H21" s="7"/>
      <c r="I21" s="7"/>
      <c r="J21" s="7"/>
      <c r="K21" s="8"/>
      <c r="L21" s="8"/>
      <c r="M21" s="7"/>
      <c r="N21" s="7"/>
      <c r="O21" s="7"/>
    </row>
    <row r="22" spans="1:15" s="2" customFormat="1" ht="17" x14ac:dyDescent="0.2">
      <c r="A22" s="10"/>
      <c r="B22" s="11" t="s">
        <v>17</v>
      </c>
      <c r="C22" s="14">
        <v>0</v>
      </c>
      <c r="D22" s="14">
        <v>0</v>
      </c>
      <c r="E22" s="14">
        <v>0</v>
      </c>
      <c r="F22" s="8"/>
      <c r="G22" s="8"/>
      <c r="H22" s="8"/>
      <c r="I22" s="8"/>
      <c r="J22" s="8"/>
      <c r="K22" s="8"/>
      <c r="L22" s="8"/>
      <c r="M22" s="7"/>
      <c r="N22" s="7"/>
      <c r="O22" s="7"/>
    </row>
    <row r="23" spans="1:15" s="2" customFormat="1" ht="17" x14ac:dyDescent="0.2">
      <c r="A23" s="10"/>
      <c r="B23" s="11" t="s">
        <v>18</v>
      </c>
      <c r="C23" s="14">
        <v>33</v>
      </c>
      <c r="D23" s="14">
        <v>33</v>
      </c>
      <c r="E23" s="14">
        <v>33</v>
      </c>
      <c r="F23" s="8"/>
      <c r="G23" s="8"/>
      <c r="H23" s="8"/>
      <c r="I23" s="8"/>
      <c r="J23" s="8"/>
      <c r="K23" s="8"/>
      <c r="L23" s="8"/>
      <c r="M23" s="7"/>
      <c r="N23" s="7"/>
      <c r="O23" s="7"/>
    </row>
    <row r="24" spans="1:15" s="2" customFormat="1" ht="17" x14ac:dyDescent="0.2">
      <c r="A24" s="10"/>
      <c r="B24" s="11" t="s">
        <v>19</v>
      </c>
      <c r="C24" s="14">
        <v>33</v>
      </c>
      <c r="D24" s="14">
        <v>33</v>
      </c>
      <c r="E24" s="14">
        <v>0</v>
      </c>
      <c r="F24" s="8"/>
      <c r="G24" s="8"/>
      <c r="H24" s="8"/>
      <c r="I24" s="8"/>
      <c r="J24" s="8"/>
      <c r="K24" s="8"/>
      <c r="L24" s="8"/>
      <c r="M24" s="7"/>
      <c r="N24" s="7"/>
      <c r="O24" s="7"/>
    </row>
    <row r="25" spans="1:15" s="2" customFormat="1" ht="19" customHeight="1" x14ac:dyDescent="0.2">
      <c r="A25" s="10"/>
      <c r="B25" s="11" t="s">
        <v>22</v>
      </c>
      <c r="C25" s="14">
        <v>34</v>
      </c>
      <c r="D25" s="14">
        <v>0</v>
      </c>
      <c r="E25" s="14">
        <v>0</v>
      </c>
      <c r="F25" s="8"/>
      <c r="G25" s="8"/>
      <c r="H25" s="8"/>
      <c r="I25" s="8"/>
      <c r="J25" s="8"/>
      <c r="K25" s="8"/>
      <c r="L25" s="8"/>
      <c r="M25" s="7"/>
      <c r="N25" s="7"/>
      <c r="O25" s="7"/>
    </row>
    <row r="26" spans="1:15" s="2" customFormat="1" ht="17" x14ac:dyDescent="0.2">
      <c r="A26" s="10"/>
      <c r="B26" s="11" t="s">
        <v>23</v>
      </c>
      <c r="C26" s="14">
        <v>-25</v>
      </c>
      <c r="D26" s="14">
        <v>-25</v>
      </c>
      <c r="E26" s="14">
        <v>0</v>
      </c>
      <c r="F26" s="8"/>
      <c r="G26" s="8"/>
      <c r="H26" s="8"/>
      <c r="I26" s="8"/>
      <c r="J26" s="8"/>
      <c r="K26" s="8"/>
      <c r="L26" s="8"/>
      <c r="M26" s="7"/>
      <c r="N26" s="7"/>
      <c r="O26" s="7"/>
    </row>
    <row r="27" spans="1:15" s="2" customFormat="1" ht="17" x14ac:dyDescent="0.2">
      <c r="A27" s="10"/>
      <c r="B27" s="29" t="s">
        <v>80</v>
      </c>
      <c r="C27" s="14"/>
      <c r="D27" s="30">
        <f>SUM(D22:D26)</f>
        <v>41</v>
      </c>
      <c r="E27" s="30">
        <f>SUM(E22:E26)</f>
        <v>33</v>
      </c>
      <c r="F27" s="8"/>
      <c r="G27" s="8"/>
      <c r="H27" s="8"/>
      <c r="I27" s="8"/>
      <c r="J27" s="8"/>
      <c r="K27" s="8"/>
      <c r="L27" s="8"/>
      <c r="M27" s="7"/>
      <c r="N27" s="7"/>
      <c r="O27" s="7"/>
    </row>
    <row r="28" spans="1:15" s="2" customFormat="1" ht="17" x14ac:dyDescent="0.2">
      <c r="A28" s="16">
        <v>4</v>
      </c>
      <c r="B28" s="17" t="s">
        <v>3</v>
      </c>
      <c r="C28" s="26"/>
      <c r="D28" s="18"/>
      <c r="E28" s="18"/>
      <c r="F28" s="7"/>
      <c r="G28" s="7"/>
      <c r="H28" s="7"/>
      <c r="I28" s="7"/>
      <c r="J28" s="7"/>
      <c r="K28" s="8"/>
      <c r="L28" s="8"/>
      <c r="M28" s="7"/>
      <c r="N28" s="7"/>
      <c r="O28" s="7"/>
    </row>
    <row r="29" spans="1:15" s="2" customFormat="1" ht="17" x14ac:dyDescent="0.2">
      <c r="A29" s="10"/>
      <c r="B29" s="11" t="s">
        <v>25</v>
      </c>
      <c r="C29" s="14">
        <v>0</v>
      </c>
      <c r="D29" s="14">
        <v>0</v>
      </c>
      <c r="E29" s="14">
        <v>0</v>
      </c>
      <c r="F29" s="8"/>
      <c r="G29" s="8"/>
      <c r="H29" s="8"/>
      <c r="I29" s="8"/>
      <c r="J29" s="8"/>
      <c r="K29" s="8"/>
      <c r="L29" s="8"/>
      <c r="M29" s="7"/>
      <c r="N29" s="7"/>
      <c r="O29" s="7"/>
    </row>
    <row r="30" spans="1:15" s="2" customFormat="1" ht="17" x14ac:dyDescent="0.2">
      <c r="A30" s="10"/>
      <c r="B30" s="11" t="s">
        <v>24</v>
      </c>
      <c r="C30" s="14">
        <v>25</v>
      </c>
      <c r="D30" s="14">
        <v>0</v>
      </c>
      <c r="E30" s="14">
        <v>0</v>
      </c>
      <c r="F30" s="8"/>
      <c r="G30" s="8"/>
      <c r="H30" s="8"/>
      <c r="I30" s="8"/>
      <c r="J30" s="8"/>
      <c r="K30" s="8"/>
      <c r="L30" s="8"/>
      <c r="M30" s="7"/>
      <c r="N30" s="7"/>
      <c r="O30" s="7"/>
    </row>
    <row r="31" spans="1:15" s="2" customFormat="1" ht="17" x14ac:dyDescent="0.2">
      <c r="A31" s="10"/>
      <c r="B31" s="11" t="s">
        <v>26</v>
      </c>
      <c r="C31" s="14">
        <v>25</v>
      </c>
      <c r="D31" s="14">
        <v>0</v>
      </c>
      <c r="E31" s="14">
        <v>0</v>
      </c>
      <c r="F31" s="8"/>
      <c r="G31" s="8"/>
      <c r="H31" s="8"/>
      <c r="I31" s="8"/>
      <c r="J31" s="8"/>
      <c r="K31" s="8"/>
      <c r="L31" s="8"/>
      <c r="M31" s="7"/>
      <c r="N31" s="7"/>
      <c r="O31" s="7"/>
    </row>
    <row r="32" spans="1:15" s="2" customFormat="1" ht="17" x14ac:dyDescent="0.2">
      <c r="A32" s="10"/>
      <c r="B32" s="11" t="s">
        <v>27</v>
      </c>
      <c r="C32" s="14">
        <v>25</v>
      </c>
      <c r="D32" s="14">
        <v>0</v>
      </c>
      <c r="E32" s="14">
        <v>0</v>
      </c>
      <c r="F32" s="8"/>
      <c r="G32" s="8"/>
      <c r="H32" s="8"/>
      <c r="I32" s="8"/>
      <c r="J32" s="8"/>
      <c r="K32" s="8"/>
      <c r="L32" s="8"/>
      <c r="M32" s="7"/>
      <c r="N32" s="7"/>
      <c r="O32" s="7"/>
    </row>
    <row r="33" spans="1:15" s="2" customFormat="1" ht="17" x14ac:dyDescent="0.2">
      <c r="A33" s="10"/>
      <c r="B33" s="11" t="s">
        <v>28</v>
      </c>
      <c r="C33" s="14">
        <v>25</v>
      </c>
      <c r="D33" s="14">
        <v>0</v>
      </c>
      <c r="E33" s="14">
        <v>0</v>
      </c>
      <c r="F33" s="8"/>
      <c r="G33" s="8"/>
      <c r="H33" s="8"/>
      <c r="I33" s="8"/>
      <c r="J33" s="8"/>
      <c r="K33" s="8"/>
      <c r="L33" s="8"/>
      <c r="M33" s="7"/>
      <c r="N33" s="7"/>
      <c r="O33" s="7"/>
    </row>
    <row r="34" spans="1:15" s="2" customFormat="1" ht="17" x14ac:dyDescent="0.2">
      <c r="A34" s="10"/>
      <c r="B34" s="29" t="s">
        <v>80</v>
      </c>
      <c r="C34" s="13"/>
      <c r="D34" s="30">
        <f>SUM(D29:D33)</f>
        <v>0</v>
      </c>
      <c r="E34" s="30">
        <f>SUM(E29:E33)</f>
        <v>0</v>
      </c>
      <c r="F34" s="8"/>
      <c r="G34" s="8"/>
      <c r="H34" s="8"/>
      <c r="I34" s="8"/>
      <c r="J34" s="8"/>
      <c r="K34" s="8"/>
      <c r="L34" s="8"/>
      <c r="M34" s="7"/>
      <c r="N34" s="7"/>
      <c r="O34" s="7"/>
    </row>
    <row r="35" spans="1:15" s="2" customFormat="1" ht="17" x14ac:dyDescent="0.2">
      <c r="A35" s="16">
        <v>5</v>
      </c>
      <c r="B35" s="17" t="s">
        <v>4</v>
      </c>
      <c r="C35" s="26"/>
      <c r="D35" s="18"/>
      <c r="E35" s="18"/>
      <c r="F35" s="7"/>
      <c r="G35" s="7"/>
      <c r="H35" s="7"/>
      <c r="I35" s="7"/>
      <c r="J35" s="7"/>
      <c r="K35" s="8"/>
      <c r="L35" s="8"/>
      <c r="M35" s="7"/>
      <c r="N35" s="7"/>
      <c r="O35" s="7"/>
    </row>
    <row r="36" spans="1:15" s="2" customFormat="1" ht="17" x14ac:dyDescent="0.2">
      <c r="A36" s="10"/>
      <c r="B36" s="11" t="s">
        <v>29</v>
      </c>
      <c r="C36" s="14">
        <v>0</v>
      </c>
      <c r="D36" s="14">
        <v>0</v>
      </c>
      <c r="E36" s="14">
        <v>0</v>
      </c>
      <c r="F36" s="8"/>
      <c r="G36" s="8"/>
      <c r="H36" s="8"/>
      <c r="I36" s="8"/>
      <c r="J36" s="8"/>
      <c r="K36" s="8"/>
      <c r="L36" s="8"/>
      <c r="M36" s="7"/>
      <c r="N36" s="7"/>
      <c r="O36" s="7"/>
    </row>
    <row r="37" spans="1:15" s="2" customFormat="1" ht="17" x14ac:dyDescent="0.2">
      <c r="A37" s="10"/>
      <c r="B37" s="11" t="s">
        <v>30</v>
      </c>
      <c r="C37" s="14">
        <v>25</v>
      </c>
      <c r="D37" s="14">
        <v>25</v>
      </c>
      <c r="E37" s="14">
        <v>0</v>
      </c>
      <c r="F37" s="8"/>
      <c r="G37" s="8"/>
      <c r="H37" s="8"/>
      <c r="I37" s="8"/>
      <c r="J37" s="8"/>
      <c r="K37" s="8"/>
      <c r="L37" s="8"/>
      <c r="M37" s="7"/>
      <c r="N37" s="7"/>
      <c r="O37" s="7"/>
    </row>
    <row r="38" spans="1:15" s="2" customFormat="1" ht="17" x14ac:dyDescent="0.2">
      <c r="A38" s="10"/>
      <c r="B38" s="11" t="s">
        <v>31</v>
      </c>
      <c r="C38" s="14">
        <v>25</v>
      </c>
      <c r="D38" s="14">
        <v>0</v>
      </c>
      <c r="E38" s="14">
        <v>0</v>
      </c>
      <c r="F38" s="8"/>
      <c r="G38" s="8"/>
      <c r="H38" s="8"/>
      <c r="I38" s="8"/>
      <c r="J38" s="8"/>
      <c r="K38" s="8"/>
      <c r="L38" s="8"/>
      <c r="M38" s="7"/>
      <c r="N38" s="7"/>
      <c r="O38" s="7"/>
    </row>
    <row r="39" spans="1:15" s="2" customFormat="1" ht="17" x14ac:dyDescent="0.2">
      <c r="A39" s="10"/>
      <c r="B39" s="11" t="s">
        <v>60</v>
      </c>
      <c r="C39" s="14">
        <v>25</v>
      </c>
      <c r="D39" s="14">
        <v>0</v>
      </c>
      <c r="E39" s="14">
        <v>0</v>
      </c>
      <c r="F39" s="8"/>
      <c r="G39" s="8"/>
      <c r="H39" s="8"/>
      <c r="I39" s="8"/>
      <c r="J39" s="8"/>
      <c r="K39" s="8"/>
      <c r="L39" s="8"/>
      <c r="M39" s="7"/>
      <c r="N39" s="7"/>
      <c r="O39" s="7"/>
    </row>
    <row r="40" spans="1:15" s="2" customFormat="1" ht="34" x14ac:dyDescent="0.2">
      <c r="A40" s="10"/>
      <c r="B40" s="11" t="s">
        <v>61</v>
      </c>
      <c r="C40" s="14">
        <v>25</v>
      </c>
      <c r="D40" s="14">
        <v>0</v>
      </c>
      <c r="E40" s="14">
        <v>0</v>
      </c>
      <c r="F40" s="8"/>
      <c r="G40" s="8"/>
      <c r="H40" s="8"/>
      <c r="I40" s="8"/>
      <c r="J40" s="8"/>
      <c r="K40" s="8"/>
      <c r="L40" s="8"/>
      <c r="M40" s="7"/>
      <c r="N40" s="7"/>
      <c r="O40" s="7"/>
    </row>
    <row r="41" spans="1:15" s="2" customFormat="1" ht="17" x14ac:dyDescent="0.2">
      <c r="A41" s="10"/>
      <c r="B41" s="29" t="s">
        <v>80</v>
      </c>
      <c r="C41" s="13"/>
      <c r="D41" s="30">
        <f>SUM(D36:D40)</f>
        <v>25</v>
      </c>
      <c r="E41" s="30">
        <f>SUM(E36:E40)</f>
        <v>0</v>
      </c>
      <c r="F41" s="8"/>
      <c r="G41" s="8"/>
      <c r="H41" s="8"/>
      <c r="I41" s="8"/>
      <c r="J41" s="8"/>
      <c r="K41" s="8"/>
      <c r="L41" s="8"/>
      <c r="M41" s="7"/>
      <c r="N41" s="7"/>
      <c r="O41" s="7"/>
    </row>
    <row r="42" spans="1:15" s="2" customFormat="1" ht="34" x14ac:dyDescent="0.2">
      <c r="A42" s="16">
        <v>6</v>
      </c>
      <c r="B42" s="19" t="s">
        <v>40</v>
      </c>
      <c r="C42" s="26"/>
      <c r="D42" s="18"/>
      <c r="E42" s="18"/>
      <c r="F42" s="7"/>
      <c r="G42" s="7"/>
      <c r="H42" s="7"/>
      <c r="I42" s="7"/>
      <c r="J42" s="7"/>
      <c r="K42" s="8"/>
      <c r="L42" s="8"/>
      <c r="M42" s="7"/>
      <c r="N42" s="7"/>
      <c r="O42" s="7"/>
    </row>
    <row r="43" spans="1:15" s="2" customFormat="1" ht="17" x14ac:dyDescent="0.2">
      <c r="A43" s="10"/>
      <c r="B43" s="11" t="s">
        <v>32</v>
      </c>
      <c r="C43" s="14">
        <v>0</v>
      </c>
      <c r="D43" s="14">
        <v>0</v>
      </c>
      <c r="E43" s="14">
        <v>0</v>
      </c>
      <c r="F43" s="8"/>
      <c r="G43" s="8"/>
      <c r="H43" s="8"/>
      <c r="I43" s="8"/>
      <c r="J43" s="8"/>
      <c r="K43" s="8"/>
      <c r="L43" s="8"/>
      <c r="M43" s="7"/>
      <c r="N43" s="7"/>
      <c r="O43" s="7"/>
    </row>
    <row r="44" spans="1:15" s="2" customFormat="1" ht="17" x14ac:dyDescent="0.2">
      <c r="A44" s="10"/>
      <c r="B44" s="11" t="s">
        <v>33</v>
      </c>
      <c r="C44" s="14">
        <v>25</v>
      </c>
      <c r="D44" s="14">
        <v>25</v>
      </c>
      <c r="E44" s="14">
        <v>25</v>
      </c>
      <c r="F44" s="8"/>
      <c r="G44" s="8"/>
      <c r="H44" s="8"/>
      <c r="I44" s="8"/>
      <c r="J44" s="8"/>
      <c r="K44" s="8"/>
      <c r="L44" s="8"/>
      <c r="M44" s="7"/>
      <c r="N44" s="7"/>
      <c r="O44" s="7"/>
    </row>
    <row r="45" spans="1:15" s="2" customFormat="1" ht="34" x14ac:dyDescent="0.2">
      <c r="A45" s="10"/>
      <c r="B45" s="11" t="s">
        <v>34</v>
      </c>
      <c r="C45" s="14">
        <v>25</v>
      </c>
      <c r="D45" s="14">
        <v>0</v>
      </c>
      <c r="E45" s="14">
        <v>0</v>
      </c>
      <c r="F45" s="8"/>
      <c r="G45" s="8"/>
      <c r="H45" s="8"/>
      <c r="I45" s="8"/>
      <c r="J45" s="8"/>
      <c r="K45" s="8"/>
      <c r="L45" s="8"/>
      <c r="M45" s="7"/>
      <c r="N45" s="7"/>
      <c r="O45" s="7"/>
    </row>
    <row r="46" spans="1:15" s="2" customFormat="1" ht="17" x14ac:dyDescent="0.2">
      <c r="A46" s="10"/>
      <c r="B46" s="11" t="s">
        <v>62</v>
      </c>
      <c r="C46" s="14">
        <v>25</v>
      </c>
      <c r="D46" s="14">
        <v>25</v>
      </c>
      <c r="E46" s="14">
        <v>25</v>
      </c>
      <c r="F46" s="8"/>
      <c r="G46" s="8"/>
      <c r="H46" s="8"/>
      <c r="I46" s="8"/>
      <c r="J46" s="8"/>
      <c r="K46" s="8"/>
      <c r="L46" s="8"/>
      <c r="M46" s="7"/>
      <c r="N46" s="7"/>
      <c r="O46" s="7"/>
    </row>
    <row r="47" spans="1:15" s="2" customFormat="1" ht="34" x14ac:dyDescent="0.2">
      <c r="A47" s="10"/>
      <c r="B47" s="11" t="s">
        <v>35</v>
      </c>
      <c r="C47" s="14">
        <v>25</v>
      </c>
      <c r="D47" s="14">
        <v>0</v>
      </c>
      <c r="E47" s="14">
        <v>0</v>
      </c>
      <c r="F47" s="8"/>
      <c r="G47" s="8"/>
      <c r="H47" s="8"/>
      <c r="I47" s="8"/>
      <c r="J47" s="8"/>
      <c r="K47" s="8"/>
      <c r="L47" s="8"/>
      <c r="M47" s="7"/>
      <c r="N47" s="7"/>
      <c r="O47" s="7"/>
    </row>
    <row r="48" spans="1:15" s="2" customFormat="1" ht="17" x14ac:dyDescent="0.2">
      <c r="A48" s="24"/>
      <c r="B48" s="29" t="s">
        <v>80</v>
      </c>
      <c r="C48" s="13"/>
      <c r="D48" s="30">
        <f>SUM(D43:D47)</f>
        <v>50</v>
      </c>
      <c r="E48" s="30">
        <f>SUM(E43:E47)</f>
        <v>50</v>
      </c>
      <c r="F48" s="8"/>
      <c r="G48" s="8"/>
      <c r="H48" s="8"/>
      <c r="I48" s="8"/>
      <c r="J48" s="8"/>
      <c r="K48" s="8"/>
      <c r="L48" s="8"/>
      <c r="M48" s="7"/>
      <c r="N48" s="7"/>
      <c r="O48" s="7"/>
    </row>
    <row r="49" spans="1:15" s="2" customFormat="1" ht="17" x14ac:dyDescent="0.2">
      <c r="A49" s="16">
        <v>7</v>
      </c>
      <c r="B49" s="17" t="s">
        <v>1</v>
      </c>
      <c r="C49" s="26"/>
      <c r="D49" s="18"/>
      <c r="E49" s="18"/>
      <c r="F49" s="7"/>
      <c r="G49" s="8"/>
      <c r="H49" s="8"/>
      <c r="I49" s="8"/>
      <c r="J49" s="8"/>
      <c r="K49" s="8"/>
      <c r="L49" s="8"/>
      <c r="M49" s="7"/>
      <c r="N49" s="7"/>
      <c r="O49" s="7"/>
    </row>
    <row r="50" spans="1:15" s="2" customFormat="1" ht="17" x14ac:dyDescent="0.2">
      <c r="A50" s="10"/>
      <c r="B50" s="11" t="s">
        <v>37</v>
      </c>
      <c r="C50" s="14">
        <v>0</v>
      </c>
      <c r="D50" s="14">
        <v>0</v>
      </c>
      <c r="E50" s="14">
        <v>0</v>
      </c>
      <c r="F50" s="8"/>
      <c r="G50" s="8"/>
      <c r="H50" s="8"/>
      <c r="I50" s="8"/>
      <c r="J50" s="8"/>
      <c r="K50" s="8"/>
      <c r="L50" s="8"/>
      <c r="M50" s="7"/>
      <c r="N50" s="7"/>
      <c r="O50" s="7"/>
    </row>
    <row r="51" spans="1:15" s="2" customFormat="1" ht="34" x14ac:dyDescent="0.2">
      <c r="A51" s="10"/>
      <c r="B51" s="11" t="s">
        <v>36</v>
      </c>
      <c r="C51" s="14">
        <v>50</v>
      </c>
      <c r="D51" s="14">
        <v>50</v>
      </c>
      <c r="E51" s="14">
        <v>50</v>
      </c>
      <c r="F51" s="8"/>
      <c r="G51" s="8"/>
      <c r="H51" s="8"/>
      <c r="I51" s="8"/>
      <c r="J51" s="8"/>
      <c r="K51" s="8"/>
      <c r="L51" s="8"/>
      <c r="M51" s="7"/>
      <c r="N51" s="7"/>
      <c r="O51" s="7"/>
    </row>
    <row r="52" spans="1:15" s="2" customFormat="1" ht="22" customHeight="1" x14ac:dyDescent="0.2">
      <c r="A52" s="10"/>
      <c r="B52" s="12" t="s">
        <v>65</v>
      </c>
      <c r="C52" s="27">
        <v>50</v>
      </c>
      <c r="D52" s="14">
        <v>0</v>
      </c>
      <c r="E52" s="14">
        <v>0</v>
      </c>
      <c r="F52" s="8"/>
      <c r="G52" s="8"/>
      <c r="H52" s="8"/>
      <c r="I52" s="8"/>
      <c r="J52" s="8"/>
      <c r="K52" s="8"/>
      <c r="L52" s="8"/>
      <c r="M52" s="7"/>
      <c r="N52" s="7"/>
      <c r="O52" s="7"/>
    </row>
    <row r="53" spans="1:15" s="2" customFormat="1" ht="17" x14ac:dyDescent="0.2">
      <c r="A53" s="24"/>
      <c r="B53" s="29" t="s">
        <v>80</v>
      </c>
      <c r="C53" s="28"/>
      <c r="D53" s="30">
        <f>SUM(D50:D52)</f>
        <v>50</v>
      </c>
      <c r="E53" s="30">
        <f>SUM(E50:E52)</f>
        <v>50</v>
      </c>
      <c r="F53" s="8"/>
      <c r="G53" s="8"/>
      <c r="H53" s="8"/>
      <c r="I53" s="8"/>
      <c r="J53" s="8"/>
      <c r="K53" s="8"/>
      <c r="L53" s="8"/>
      <c r="M53" s="7"/>
      <c r="N53" s="7"/>
      <c r="O53" s="7"/>
    </row>
    <row r="54" spans="1:15" s="2" customFormat="1" ht="17" x14ac:dyDescent="0.2">
      <c r="A54" s="16">
        <v>8</v>
      </c>
      <c r="B54" s="17" t="s">
        <v>38</v>
      </c>
      <c r="C54" s="26"/>
      <c r="D54" s="18"/>
      <c r="E54" s="18"/>
      <c r="F54" s="7"/>
      <c r="G54" s="7"/>
      <c r="H54" s="7"/>
      <c r="I54" s="8"/>
      <c r="J54" s="8"/>
      <c r="K54" s="8"/>
      <c r="L54" s="8"/>
      <c r="M54" s="7"/>
      <c r="N54" s="7"/>
      <c r="O54" s="7"/>
    </row>
    <row r="55" spans="1:15" s="2" customFormat="1" ht="17" x14ac:dyDescent="0.2">
      <c r="A55" s="10"/>
      <c r="B55" s="11" t="s">
        <v>41</v>
      </c>
      <c r="C55" s="14">
        <v>0</v>
      </c>
      <c r="D55" s="14">
        <v>0</v>
      </c>
      <c r="E55" s="14">
        <v>0</v>
      </c>
      <c r="F55" s="8"/>
      <c r="G55" s="8"/>
      <c r="H55" s="8"/>
      <c r="I55" s="8"/>
      <c r="J55" s="8"/>
      <c r="K55" s="8"/>
      <c r="L55" s="8"/>
      <c r="M55" s="7"/>
      <c r="N55" s="7"/>
      <c r="O55" s="7"/>
    </row>
    <row r="56" spans="1:15" s="2" customFormat="1" ht="34" x14ac:dyDescent="0.2">
      <c r="A56" s="10"/>
      <c r="B56" s="11" t="s">
        <v>44</v>
      </c>
      <c r="C56" s="14">
        <v>33</v>
      </c>
      <c r="D56" s="14">
        <v>33</v>
      </c>
      <c r="E56" s="14">
        <v>33</v>
      </c>
      <c r="F56" s="8"/>
      <c r="G56" s="8"/>
      <c r="H56" s="8"/>
      <c r="I56" s="8"/>
      <c r="J56" s="8"/>
      <c r="K56" s="8"/>
      <c r="L56" s="8"/>
      <c r="M56" s="7"/>
      <c r="N56" s="7"/>
      <c r="O56" s="7"/>
    </row>
    <row r="57" spans="1:15" s="2" customFormat="1" ht="34" x14ac:dyDescent="0.2">
      <c r="A57" s="10"/>
      <c r="B57" s="11" t="s">
        <v>43</v>
      </c>
      <c r="C57" s="14">
        <v>33</v>
      </c>
      <c r="D57" s="14">
        <v>33</v>
      </c>
      <c r="E57" s="14">
        <v>33</v>
      </c>
      <c r="F57" s="8"/>
      <c r="G57" s="8"/>
      <c r="H57" s="8"/>
      <c r="I57" s="8"/>
      <c r="J57" s="8"/>
      <c r="K57" s="8"/>
      <c r="L57" s="8"/>
      <c r="M57" s="7"/>
      <c r="N57" s="7"/>
      <c r="O57" s="7"/>
    </row>
    <row r="58" spans="1:15" s="2" customFormat="1" ht="19" customHeight="1" x14ac:dyDescent="0.2">
      <c r="A58" s="10"/>
      <c r="B58" s="11" t="s">
        <v>42</v>
      </c>
      <c r="C58" s="14">
        <v>34</v>
      </c>
      <c r="D58" s="14">
        <v>0</v>
      </c>
      <c r="E58" s="14">
        <v>0</v>
      </c>
      <c r="F58" s="8"/>
      <c r="G58" s="8"/>
      <c r="H58" s="8"/>
      <c r="I58" s="8"/>
      <c r="J58" s="8"/>
      <c r="K58" s="8"/>
      <c r="L58" s="8"/>
      <c r="M58" s="7"/>
      <c r="N58" s="7"/>
      <c r="O58" s="7"/>
    </row>
    <row r="59" spans="1:15" s="2" customFormat="1" ht="17" x14ac:dyDescent="0.2">
      <c r="A59" s="10"/>
      <c r="B59" s="29" t="s">
        <v>80</v>
      </c>
      <c r="C59" s="13"/>
      <c r="D59" s="30">
        <f>SUM(D54:D58)</f>
        <v>66</v>
      </c>
      <c r="E59" s="30">
        <f>SUM(E54:E58)</f>
        <v>66</v>
      </c>
      <c r="F59" s="8"/>
      <c r="G59" s="8"/>
      <c r="H59" s="8"/>
      <c r="I59" s="8"/>
      <c r="J59" s="8"/>
      <c r="K59" s="8"/>
      <c r="L59" s="8"/>
      <c r="M59" s="7"/>
      <c r="N59" s="7"/>
      <c r="O59" s="7"/>
    </row>
    <row r="60" spans="1:15" s="2" customFormat="1" ht="17" x14ac:dyDescent="0.2">
      <c r="A60" s="16">
        <v>9</v>
      </c>
      <c r="B60" s="17" t="s">
        <v>2</v>
      </c>
      <c r="C60" s="26"/>
      <c r="D60" s="16"/>
      <c r="E60" s="16"/>
      <c r="F60" s="7"/>
      <c r="G60" s="7"/>
      <c r="H60" s="7"/>
      <c r="I60" s="7"/>
      <c r="J60" s="7"/>
      <c r="K60" s="7"/>
      <c r="L60" s="7"/>
      <c r="M60" s="7"/>
      <c r="N60" s="7"/>
      <c r="O60" s="7"/>
    </row>
    <row r="61" spans="1:15" s="2" customFormat="1" ht="34" x14ac:dyDescent="0.2">
      <c r="A61" s="10"/>
      <c r="B61" s="11" t="s">
        <v>46</v>
      </c>
      <c r="C61" s="14">
        <v>0</v>
      </c>
      <c r="D61" s="14">
        <v>0</v>
      </c>
      <c r="E61" s="14">
        <v>0</v>
      </c>
      <c r="F61" s="8"/>
      <c r="G61" s="8"/>
      <c r="H61" s="8"/>
      <c r="I61" s="8"/>
      <c r="J61" s="8"/>
      <c r="K61" s="8"/>
      <c r="L61" s="8"/>
      <c r="M61" s="7"/>
      <c r="N61" s="7"/>
      <c r="O61" s="7"/>
    </row>
    <row r="62" spans="1:15" s="2" customFormat="1" ht="34" x14ac:dyDescent="0.2">
      <c r="A62" s="10"/>
      <c r="B62" s="11" t="s">
        <v>45</v>
      </c>
      <c r="C62" s="14">
        <v>20</v>
      </c>
      <c r="D62" s="14">
        <v>0</v>
      </c>
      <c r="E62" s="14">
        <v>0</v>
      </c>
      <c r="F62" s="8"/>
      <c r="G62" s="8"/>
      <c r="H62" s="8"/>
      <c r="I62" s="8"/>
      <c r="J62" s="8"/>
      <c r="K62" s="8"/>
      <c r="L62" s="8"/>
      <c r="M62" s="7"/>
      <c r="N62" s="7"/>
      <c r="O62" s="7"/>
    </row>
    <row r="63" spans="1:15" s="2" customFormat="1" ht="34" x14ac:dyDescent="0.2">
      <c r="A63" s="10"/>
      <c r="B63" s="11" t="s">
        <v>47</v>
      </c>
      <c r="C63" s="14">
        <v>20</v>
      </c>
      <c r="D63" s="14">
        <v>0</v>
      </c>
      <c r="E63" s="14">
        <v>0</v>
      </c>
      <c r="F63" s="8"/>
      <c r="G63" s="8"/>
      <c r="H63" s="8"/>
      <c r="I63" s="8"/>
      <c r="J63" s="8"/>
      <c r="K63" s="8"/>
      <c r="L63" s="8"/>
      <c r="M63" s="7"/>
      <c r="N63" s="7"/>
      <c r="O63" s="7"/>
    </row>
    <row r="64" spans="1:15" s="2" customFormat="1" ht="24" customHeight="1" x14ac:dyDescent="0.2">
      <c r="A64" s="10"/>
      <c r="B64" s="11" t="s">
        <v>48</v>
      </c>
      <c r="C64" s="14">
        <v>20</v>
      </c>
      <c r="D64" s="14">
        <v>0</v>
      </c>
      <c r="E64" s="14">
        <v>0</v>
      </c>
      <c r="F64" s="8"/>
      <c r="G64" s="8"/>
      <c r="H64" s="8"/>
      <c r="I64" s="8"/>
      <c r="J64" s="8"/>
      <c r="K64" s="8"/>
      <c r="L64" s="8"/>
      <c r="M64" s="7"/>
      <c r="N64" s="7"/>
      <c r="O64" s="7"/>
    </row>
    <row r="65" spans="1:15" s="2" customFormat="1" ht="34" x14ac:dyDescent="0.2">
      <c r="A65" s="10"/>
      <c r="B65" s="11" t="s">
        <v>49</v>
      </c>
      <c r="C65" s="14">
        <v>20</v>
      </c>
      <c r="D65" s="14">
        <v>0</v>
      </c>
      <c r="E65" s="14">
        <v>0</v>
      </c>
      <c r="F65" s="8"/>
      <c r="G65" s="8"/>
      <c r="H65" s="8"/>
      <c r="I65" s="8"/>
      <c r="J65" s="8"/>
      <c r="K65" s="8"/>
      <c r="L65" s="8"/>
      <c r="M65" s="7"/>
      <c r="N65" s="7"/>
      <c r="O65" s="7"/>
    </row>
    <row r="66" spans="1:15" s="2" customFormat="1" ht="17" x14ac:dyDescent="0.2">
      <c r="A66" s="10"/>
      <c r="B66" s="11" t="s">
        <v>50</v>
      </c>
      <c r="C66" s="14">
        <v>20</v>
      </c>
      <c r="D66" s="14">
        <v>0</v>
      </c>
      <c r="E66" s="14">
        <v>0</v>
      </c>
      <c r="F66" s="8"/>
      <c r="G66" s="8"/>
      <c r="H66" s="8"/>
      <c r="I66" s="8"/>
      <c r="J66" s="8"/>
      <c r="K66" s="8"/>
      <c r="L66" s="8"/>
      <c r="M66" s="7"/>
      <c r="N66" s="7"/>
      <c r="O66" s="7"/>
    </row>
    <row r="67" spans="1:15" s="2" customFormat="1" ht="17" x14ac:dyDescent="0.2">
      <c r="A67" s="10"/>
      <c r="B67" s="29" t="s">
        <v>80</v>
      </c>
      <c r="C67" s="14"/>
      <c r="D67" s="30">
        <f>SUM(D61:D66)</f>
        <v>0</v>
      </c>
      <c r="E67" s="30">
        <f>SUM(E61:E66)</f>
        <v>0</v>
      </c>
      <c r="F67" s="8"/>
      <c r="G67" s="8"/>
      <c r="H67" s="8"/>
      <c r="I67" s="8"/>
      <c r="J67" s="8"/>
      <c r="K67" s="8"/>
      <c r="L67" s="8"/>
      <c r="M67" s="7"/>
      <c r="N67" s="7"/>
      <c r="O67" s="7"/>
    </row>
    <row r="68" spans="1:15" s="2" customFormat="1" ht="17" x14ac:dyDescent="0.2">
      <c r="A68" s="16">
        <v>10</v>
      </c>
      <c r="B68" s="17" t="s">
        <v>70</v>
      </c>
      <c r="C68" s="26"/>
      <c r="D68" s="16"/>
      <c r="E68" s="16"/>
      <c r="F68" s="7"/>
      <c r="G68" s="7"/>
      <c r="H68" s="7"/>
      <c r="I68" s="7"/>
      <c r="J68" s="7"/>
      <c r="K68" s="8"/>
      <c r="L68" s="8"/>
      <c r="M68" s="7"/>
      <c r="N68" s="7"/>
      <c r="O68" s="7"/>
    </row>
    <row r="69" spans="1:15" ht="34" x14ac:dyDescent="0.2">
      <c r="A69" s="10"/>
      <c r="B69" s="11" t="s">
        <v>66</v>
      </c>
      <c r="C69" s="14">
        <v>0</v>
      </c>
      <c r="D69" s="14">
        <v>0</v>
      </c>
      <c r="E69" s="14">
        <v>0</v>
      </c>
    </row>
    <row r="70" spans="1:15" ht="34" x14ac:dyDescent="0.2">
      <c r="A70" s="10"/>
      <c r="B70" s="11" t="s">
        <v>67</v>
      </c>
      <c r="C70" s="14">
        <v>25</v>
      </c>
      <c r="D70" s="14">
        <v>25</v>
      </c>
      <c r="E70" s="14">
        <v>25</v>
      </c>
    </row>
    <row r="71" spans="1:15" ht="34" x14ac:dyDescent="0.2">
      <c r="A71" s="10"/>
      <c r="B71" s="1" t="s">
        <v>68</v>
      </c>
      <c r="C71" s="14">
        <v>25</v>
      </c>
      <c r="D71" s="14">
        <v>25</v>
      </c>
      <c r="E71" s="14">
        <v>25</v>
      </c>
    </row>
    <row r="72" spans="1:15" ht="34" x14ac:dyDescent="0.2">
      <c r="A72" s="10"/>
      <c r="B72" s="11" t="s">
        <v>69</v>
      </c>
      <c r="C72" s="14">
        <v>25</v>
      </c>
      <c r="D72" s="14">
        <v>0</v>
      </c>
      <c r="E72" s="14">
        <v>0</v>
      </c>
    </row>
    <row r="73" spans="1:15" ht="34" x14ac:dyDescent="0.2">
      <c r="A73" s="10"/>
      <c r="B73" s="1" t="s">
        <v>71</v>
      </c>
      <c r="C73" s="14">
        <v>25</v>
      </c>
      <c r="D73" s="14">
        <v>0</v>
      </c>
      <c r="E73" s="14">
        <v>0</v>
      </c>
    </row>
    <row r="74" spans="1:15" ht="18" thickBot="1" x14ac:dyDescent="0.25">
      <c r="A74" s="10"/>
      <c r="B74" s="29" t="s">
        <v>80</v>
      </c>
      <c r="C74" s="39"/>
      <c r="D74" s="40">
        <f>SUM(D69:D73)</f>
        <v>50</v>
      </c>
      <c r="E74" s="40">
        <f>SUM(E69:E73)</f>
        <v>50</v>
      </c>
    </row>
    <row r="75" spans="1:15" ht="23" thickBot="1" x14ac:dyDescent="0.3">
      <c r="B75" s="41" t="s">
        <v>72</v>
      </c>
      <c r="C75" s="42"/>
      <c r="D75" s="44">
        <f>AVERAGE(D74,D67,D59,D53,D48,D41,D34,D27,D20,D11)</f>
        <v>35</v>
      </c>
      <c r="E75" s="43">
        <f>AVERAGE(E74,E67,E59,E53,E48,E41,E34,E27,E20,E11)</f>
        <v>30</v>
      </c>
    </row>
  </sheetData>
  <mergeCells count="1">
    <mergeCell ref="A1:E1"/>
  </mergeCells>
  <conditionalFormatting sqref="B75:E75">
    <cfRule type="expression" dxfId="8" priority="1">
      <formula>"IF($D$75&gt;66)"</formula>
    </cfRule>
    <cfRule type="expression" dxfId="7" priority="2">
      <formula>"IF($D$75&gt;33,&lt;66)"</formula>
    </cfRule>
    <cfRule type="expression" dxfId="6" priority="3">
      <formula>"IF($D$75=&lt;33)"</formula>
    </cfRule>
  </conditionalFormatting>
  <pageMargins left="0.70866141732283472" right="0.70866141732283472" top="0.74803149606299213" bottom="0.74803149606299213" header="0.31496062992125984" footer="0.31496062992125984"/>
  <pageSetup paperSize="9" scale="46" orientation="portrait" horizontalDpi="0" verticalDpi="0"/>
  <headerFooter>
    <oddHeader>&amp;R&amp;"Calibri,Regular"&amp;K000000&amp;G</oddHeader>
  </headerFooter>
  <drawing r:id="rId1"/>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6DB42-EB43-354A-AA01-3E055C400B08}">
  <sheetPr>
    <pageSetUpPr fitToPage="1"/>
  </sheetPr>
  <dimension ref="B1:U59"/>
  <sheetViews>
    <sheetView zoomScaleNormal="100" workbookViewId="0">
      <selection activeCell="B3" sqref="B3:E3"/>
    </sheetView>
  </sheetViews>
  <sheetFormatPr baseColWidth="10" defaultRowHeight="16" x14ac:dyDescent="0.2"/>
  <cols>
    <col min="1" max="1" width="2.5" style="20" customWidth="1"/>
    <col min="2" max="2" width="10.83203125" style="20"/>
    <col min="3" max="3" width="10.33203125" style="20" customWidth="1"/>
    <col min="4" max="5" width="10.83203125" style="20"/>
    <col min="6" max="6" width="4.6640625" style="20" bestFit="1" customWidth="1"/>
    <col min="7" max="7" width="9.83203125" style="20" customWidth="1"/>
    <col min="8" max="13" width="10.83203125" style="20"/>
    <col min="14" max="14" width="8.1640625" style="20" customWidth="1"/>
    <col min="15" max="16384" width="10.83203125" style="20"/>
  </cols>
  <sheetData>
    <row r="1" spans="2:10" ht="9" customHeight="1" thickBot="1" x14ac:dyDescent="0.25"/>
    <row r="2" spans="2:10" ht="46" thickBot="1" x14ac:dyDescent="0.5">
      <c r="B2" s="48" t="s">
        <v>74</v>
      </c>
      <c r="C2" s="49"/>
      <c r="D2" s="49"/>
      <c r="E2" s="49"/>
      <c r="F2" s="49"/>
      <c r="G2" s="50"/>
    </row>
    <row r="3" spans="2:10" x14ac:dyDescent="0.2">
      <c r="B3" s="52" t="s">
        <v>78</v>
      </c>
      <c r="C3" s="52"/>
      <c r="D3" s="52"/>
      <c r="E3" s="52"/>
    </row>
    <row r="4" spans="2:10" ht="28" customHeight="1" x14ac:dyDescent="0.2">
      <c r="B4" s="51" t="s">
        <v>76</v>
      </c>
      <c r="C4" s="51"/>
      <c r="D4" s="51"/>
      <c r="E4" s="51"/>
      <c r="F4" s="51"/>
      <c r="G4" s="51"/>
      <c r="H4" s="38">
        <f>Data!$D$75/100</f>
        <v>0.35</v>
      </c>
      <c r="I4" s="21"/>
    </row>
    <row r="5" spans="2:10" x14ac:dyDescent="0.2">
      <c r="I5" s="20" t="s">
        <v>53</v>
      </c>
      <c r="J5" s="22" t="s">
        <v>54</v>
      </c>
    </row>
    <row r="6" spans="2:10" x14ac:dyDescent="0.2">
      <c r="H6" s="20" t="s">
        <v>55</v>
      </c>
      <c r="I6" s="23">
        <v>0.33300000000000002</v>
      </c>
      <c r="J6" s="23" t="str">
        <f>IF(H4&lt;=I6,H4," ")</f>
        <v xml:space="preserve"> </v>
      </c>
    </row>
    <row r="7" spans="2:10" x14ac:dyDescent="0.2">
      <c r="H7" s="20" t="s">
        <v>56</v>
      </c>
      <c r="I7" s="22">
        <v>0.67</v>
      </c>
      <c r="J7" s="23">
        <f>IF(AND(H4&gt;I6,H4&lt;=I7),H4," ")</f>
        <v>0.35</v>
      </c>
    </row>
    <row r="8" spans="2:10" x14ac:dyDescent="0.2">
      <c r="H8" s="20" t="s">
        <v>57</v>
      </c>
      <c r="I8" s="22">
        <v>1</v>
      </c>
      <c r="J8" s="23" t="str">
        <f>IF(H4&gt;I7,H4," ")</f>
        <v xml:space="preserve"> </v>
      </c>
    </row>
    <row r="9" spans="2:10" x14ac:dyDescent="0.2">
      <c r="H9" s="20" t="s">
        <v>58</v>
      </c>
      <c r="J9" s="22">
        <f>MAX(1,H4)-H4</f>
        <v>0.65</v>
      </c>
    </row>
    <row r="10" spans="2:10" x14ac:dyDescent="0.2">
      <c r="I10" s="22"/>
    </row>
    <row r="11" spans="2:10" x14ac:dyDescent="0.2">
      <c r="I11" s="22"/>
    </row>
    <row r="12" spans="2:10" x14ac:dyDescent="0.2">
      <c r="I12" s="22"/>
    </row>
    <row r="13" spans="2:10" x14ac:dyDescent="0.2">
      <c r="I13" s="22"/>
    </row>
    <row r="14" spans="2:10" x14ac:dyDescent="0.2">
      <c r="I14" s="22"/>
    </row>
    <row r="15" spans="2:10" x14ac:dyDescent="0.2">
      <c r="I15" s="22"/>
    </row>
    <row r="22" spans="3:21" s="21" customFormat="1" x14ac:dyDescent="0.2">
      <c r="C22" s="21">
        <v>1</v>
      </c>
      <c r="D22" s="38">
        <f>Data!$D$11/100</f>
        <v>0</v>
      </c>
      <c r="G22" s="21">
        <v>2</v>
      </c>
      <c r="H22" s="38">
        <f>Data!$D$20/100</f>
        <v>0.68</v>
      </c>
      <c r="K22" s="21">
        <v>3</v>
      </c>
      <c r="L22" s="38">
        <f>Data!$D$27/100</f>
        <v>0.41</v>
      </c>
      <c r="O22" s="21">
        <v>4</v>
      </c>
      <c r="P22" s="38">
        <f>Data!$D$34/100</f>
        <v>0</v>
      </c>
      <c r="S22" s="21">
        <v>5</v>
      </c>
      <c r="T22" s="38">
        <f>Data!$D$41/100</f>
        <v>0.25</v>
      </c>
    </row>
    <row r="23" spans="3:21" x14ac:dyDescent="0.2">
      <c r="D23" s="20" t="s">
        <v>53</v>
      </c>
      <c r="E23" s="22" t="s">
        <v>54</v>
      </c>
      <c r="F23" s="22"/>
      <c r="H23" s="20" t="s">
        <v>53</v>
      </c>
      <c r="I23" s="22" t="s">
        <v>54</v>
      </c>
      <c r="J23" s="22"/>
      <c r="L23" s="20" t="s">
        <v>53</v>
      </c>
      <c r="M23" s="22" t="s">
        <v>54</v>
      </c>
      <c r="P23" s="20" t="s">
        <v>53</v>
      </c>
      <c r="Q23" s="22" t="s">
        <v>54</v>
      </c>
      <c r="T23" s="20" t="s">
        <v>53</v>
      </c>
      <c r="U23" s="22" t="s">
        <v>54</v>
      </c>
    </row>
    <row r="24" spans="3:21" x14ac:dyDescent="0.2">
      <c r="C24" s="20" t="s">
        <v>55</v>
      </c>
      <c r="D24" s="23">
        <v>0.33300000000000002</v>
      </c>
      <c r="E24" s="23">
        <f>IF(D22&lt;=D24,D22," ")</f>
        <v>0</v>
      </c>
      <c r="G24" s="20" t="s">
        <v>55</v>
      </c>
      <c r="H24" s="23">
        <v>0.33300000000000002</v>
      </c>
      <c r="I24" s="23" t="str">
        <f>IF(H22&lt;=H24,H22," ")</f>
        <v xml:space="preserve"> </v>
      </c>
      <c r="J24" s="23"/>
      <c r="K24" s="20" t="s">
        <v>55</v>
      </c>
      <c r="L24" s="23">
        <v>0.33300000000000002</v>
      </c>
      <c r="M24" s="23" t="str">
        <f>IF(L22&lt;=L24,L22," ")</f>
        <v xml:space="preserve"> </v>
      </c>
      <c r="O24" s="20" t="s">
        <v>55</v>
      </c>
      <c r="P24" s="23">
        <v>0.33300000000000002</v>
      </c>
      <c r="Q24" s="23">
        <f>IF(P22&lt;=P24,P22," ")</f>
        <v>0</v>
      </c>
      <c r="S24" s="20" t="s">
        <v>55</v>
      </c>
      <c r="T24" s="23">
        <v>0.33300000000000002</v>
      </c>
      <c r="U24" s="23">
        <f>IF(T22&lt;=T24,T22," ")</f>
        <v>0.25</v>
      </c>
    </row>
    <row r="25" spans="3:21" x14ac:dyDescent="0.2">
      <c r="C25" s="20" t="s">
        <v>56</v>
      </c>
      <c r="D25" s="22">
        <v>0.67</v>
      </c>
      <c r="E25" s="23" t="str">
        <f>IF(AND(D22&gt;D24,D22&lt;=D25),D22," ")</f>
        <v xml:space="preserve"> </v>
      </c>
      <c r="G25" s="20" t="s">
        <v>56</v>
      </c>
      <c r="H25" s="22">
        <v>0.67</v>
      </c>
      <c r="I25" s="23" t="str">
        <f>IF(AND(H22&gt;H24,H22&lt;=H25),H22," ")</f>
        <v xml:space="preserve"> </v>
      </c>
      <c r="J25" s="23"/>
      <c r="K25" s="20" t="s">
        <v>56</v>
      </c>
      <c r="L25" s="22">
        <v>0.67</v>
      </c>
      <c r="M25" s="23">
        <f>IF(AND(L22&gt;L24,L22&lt;=L25),L22," ")</f>
        <v>0.41</v>
      </c>
      <c r="O25" s="20" t="s">
        <v>56</v>
      </c>
      <c r="P25" s="22">
        <v>0.67</v>
      </c>
      <c r="Q25" s="23" t="str">
        <f>IF(AND(P22&gt;P24,P22&lt;=P25),P22," ")</f>
        <v xml:space="preserve"> </v>
      </c>
      <c r="S25" s="20" t="s">
        <v>56</v>
      </c>
      <c r="T25" s="22">
        <v>0.67</v>
      </c>
      <c r="U25" s="23" t="str">
        <f>IF(AND(T22&gt;T24,T22&lt;=T25),T22," ")</f>
        <v xml:space="preserve"> </v>
      </c>
    </row>
    <row r="26" spans="3:21" x14ac:dyDescent="0.2">
      <c r="C26" s="20" t="s">
        <v>57</v>
      </c>
      <c r="D26" s="22">
        <v>1</v>
      </c>
      <c r="E26" s="23" t="str">
        <f>IF(D22&gt;D25,D22," ")</f>
        <v xml:space="preserve"> </v>
      </c>
      <c r="G26" s="20" t="s">
        <v>57</v>
      </c>
      <c r="H26" s="22">
        <v>1</v>
      </c>
      <c r="I26" s="23">
        <f>IF(H22&gt;H25,H22," ")</f>
        <v>0.68</v>
      </c>
      <c r="J26" s="23"/>
      <c r="K26" s="20" t="s">
        <v>57</v>
      </c>
      <c r="L26" s="22">
        <v>1</v>
      </c>
      <c r="M26" s="23" t="str">
        <f>IF(L22&gt;L25,L22," ")</f>
        <v xml:space="preserve"> </v>
      </c>
      <c r="O26" s="20" t="s">
        <v>57</v>
      </c>
      <c r="P26" s="22">
        <v>1</v>
      </c>
      <c r="Q26" s="23" t="str">
        <f>IF(P22&gt;P25,P22," ")</f>
        <v xml:space="preserve"> </v>
      </c>
      <c r="S26" s="20" t="s">
        <v>57</v>
      </c>
      <c r="T26" s="22">
        <v>1</v>
      </c>
      <c r="U26" s="23" t="str">
        <f>IF(T22&gt;T25,T22," ")</f>
        <v xml:space="preserve"> </v>
      </c>
    </row>
    <row r="27" spans="3:21" x14ac:dyDescent="0.2">
      <c r="C27" s="20" t="s">
        <v>58</v>
      </c>
      <c r="E27" s="22">
        <f>MAX(1,D22)-D22</f>
        <v>1</v>
      </c>
      <c r="G27" s="20" t="s">
        <v>58</v>
      </c>
      <c r="I27" s="22">
        <f>MAX(1,H22)-H22</f>
        <v>0.31999999999999995</v>
      </c>
      <c r="J27" s="22"/>
      <c r="K27" s="20" t="s">
        <v>58</v>
      </c>
      <c r="M27" s="22">
        <f>MAX(1,L22)-L22</f>
        <v>0.59000000000000008</v>
      </c>
      <c r="O27" s="20" t="s">
        <v>58</v>
      </c>
      <c r="Q27" s="22">
        <f>MAX(1,P22)-P22</f>
        <v>1</v>
      </c>
      <c r="S27" s="20" t="s">
        <v>58</v>
      </c>
      <c r="U27" s="22">
        <f>MAX(1,T22)-T22</f>
        <v>0.75</v>
      </c>
    </row>
    <row r="45" spans="3:21" s="21" customFormat="1" x14ac:dyDescent="0.2">
      <c r="C45" s="21">
        <v>6</v>
      </c>
      <c r="D45" s="38">
        <f>Data!$D$48/100</f>
        <v>0.5</v>
      </c>
      <c r="G45" s="21">
        <v>7</v>
      </c>
      <c r="H45" s="38">
        <f>Data!$D$53/100</f>
        <v>0.5</v>
      </c>
      <c r="K45" s="21">
        <v>8</v>
      </c>
      <c r="L45" s="38">
        <f>Data!$D$59/100</f>
        <v>0.66</v>
      </c>
      <c r="O45" s="21">
        <v>9</v>
      </c>
      <c r="P45" s="38">
        <f>Data!$D$67/100</f>
        <v>0</v>
      </c>
      <c r="S45" s="21">
        <v>10</v>
      </c>
      <c r="T45" s="38">
        <f>Data!$D$74/100</f>
        <v>0.5</v>
      </c>
    </row>
    <row r="46" spans="3:21" x14ac:dyDescent="0.2">
      <c r="D46" s="20" t="s">
        <v>53</v>
      </c>
      <c r="E46" s="22" t="s">
        <v>54</v>
      </c>
      <c r="F46" s="22"/>
      <c r="H46" s="20" t="s">
        <v>53</v>
      </c>
      <c r="I46" s="22" t="s">
        <v>54</v>
      </c>
      <c r="J46" s="22"/>
      <c r="L46" s="20" t="s">
        <v>53</v>
      </c>
      <c r="M46" s="22" t="s">
        <v>54</v>
      </c>
      <c r="P46" s="20" t="s">
        <v>53</v>
      </c>
      <c r="Q46" s="22" t="s">
        <v>54</v>
      </c>
      <c r="T46" s="20" t="s">
        <v>53</v>
      </c>
      <c r="U46" s="22" t="s">
        <v>54</v>
      </c>
    </row>
    <row r="47" spans="3:21" x14ac:dyDescent="0.2">
      <c r="C47" s="20" t="s">
        <v>55</v>
      </c>
      <c r="D47" s="23">
        <v>0.33300000000000002</v>
      </c>
      <c r="E47" s="23" t="str">
        <f>IF(D45&lt;=D47,D45," ")</f>
        <v xml:space="preserve"> </v>
      </c>
      <c r="G47" s="20" t="s">
        <v>55</v>
      </c>
      <c r="H47" s="23">
        <v>0.33300000000000002</v>
      </c>
      <c r="I47" s="23" t="str">
        <f>IF(H45&lt;=H47,H45," ")</f>
        <v xml:space="preserve"> </v>
      </c>
      <c r="J47" s="23"/>
      <c r="K47" s="20" t="s">
        <v>55</v>
      </c>
      <c r="L47" s="23">
        <v>0.33300000000000002</v>
      </c>
      <c r="M47" s="23" t="str">
        <f>IF(L45&lt;=L47,L45," ")</f>
        <v xml:space="preserve"> </v>
      </c>
      <c r="O47" s="20" t="s">
        <v>55</v>
      </c>
      <c r="P47" s="23">
        <v>0.33300000000000002</v>
      </c>
      <c r="Q47" s="23">
        <f>IF(P45&lt;=P47,P45," ")</f>
        <v>0</v>
      </c>
      <c r="S47" s="20" t="s">
        <v>55</v>
      </c>
      <c r="T47" s="23">
        <v>0.33300000000000002</v>
      </c>
      <c r="U47" s="23" t="str">
        <f>IF(T45&lt;=T47,T45," ")</f>
        <v xml:space="preserve"> </v>
      </c>
    </row>
    <row r="48" spans="3:21" x14ac:dyDescent="0.2">
      <c r="C48" s="20" t="s">
        <v>56</v>
      </c>
      <c r="D48" s="22">
        <v>0.67</v>
      </c>
      <c r="E48" s="23">
        <f>IF(AND(D45&gt;D47,D45&lt;=D48),D45," ")</f>
        <v>0.5</v>
      </c>
      <c r="G48" s="20" t="s">
        <v>56</v>
      </c>
      <c r="H48" s="22">
        <v>0.67</v>
      </c>
      <c r="I48" s="23">
        <f>IF(AND(H45&gt;H47,H45&lt;=H48),H45," ")</f>
        <v>0.5</v>
      </c>
      <c r="J48" s="23"/>
      <c r="K48" s="20" t="s">
        <v>56</v>
      </c>
      <c r="L48" s="22">
        <v>0.67</v>
      </c>
      <c r="M48" s="23">
        <f>IF(AND(L45&gt;L47,L45&lt;=L48),L45," ")</f>
        <v>0.66</v>
      </c>
      <c r="O48" s="20" t="s">
        <v>56</v>
      </c>
      <c r="P48" s="22">
        <v>0.67</v>
      </c>
      <c r="Q48" s="23" t="str">
        <f>IF(AND(P45&gt;P47,P45&lt;=P48),P45," ")</f>
        <v xml:space="preserve"> </v>
      </c>
      <c r="S48" s="20" t="s">
        <v>56</v>
      </c>
      <c r="T48" s="22">
        <v>0.67</v>
      </c>
      <c r="U48" s="23">
        <f>IF(AND(T45&gt;T47,T45&lt;=T48),T45," ")</f>
        <v>0.5</v>
      </c>
    </row>
    <row r="49" spans="3:21" x14ac:dyDescent="0.2">
      <c r="C49" s="20" t="s">
        <v>57</v>
      </c>
      <c r="D49" s="22">
        <v>1</v>
      </c>
      <c r="E49" s="23" t="str">
        <f>IF(D45&gt;D48,D45," ")</f>
        <v xml:space="preserve"> </v>
      </c>
      <c r="G49" s="20" t="s">
        <v>57</v>
      </c>
      <c r="H49" s="22">
        <v>1</v>
      </c>
      <c r="I49" s="23" t="str">
        <f>IF(H45&gt;H48,H45," ")</f>
        <v xml:space="preserve"> </v>
      </c>
      <c r="J49" s="23"/>
      <c r="K49" s="20" t="s">
        <v>57</v>
      </c>
      <c r="L49" s="22">
        <v>1</v>
      </c>
      <c r="M49" s="23" t="str">
        <f>IF(L45&gt;L48,L45," ")</f>
        <v xml:space="preserve"> </v>
      </c>
      <c r="O49" s="20" t="s">
        <v>57</v>
      </c>
      <c r="P49" s="22">
        <v>1</v>
      </c>
      <c r="Q49" s="23" t="str">
        <f>IF(P45&gt;P48,P45," ")</f>
        <v xml:space="preserve"> </v>
      </c>
      <c r="S49" s="20" t="s">
        <v>57</v>
      </c>
      <c r="T49" s="22">
        <v>1</v>
      </c>
      <c r="U49" s="23" t="str">
        <f>IF(T45&gt;T48,T45," ")</f>
        <v xml:space="preserve"> </v>
      </c>
    </row>
    <row r="50" spans="3:21" x14ac:dyDescent="0.2">
      <c r="C50" s="20" t="s">
        <v>58</v>
      </c>
      <c r="E50" s="22">
        <f>MAX(1,D45)-D45</f>
        <v>0.5</v>
      </c>
      <c r="G50" s="20" t="s">
        <v>58</v>
      </c>
      <c r="I50" s="22">
        <f>MAX(1,H45)-H45</f>
        <v>0.5</v>
      </c>
      <c r="J50" s="22"/>
      <c r="K50" s="20" t="s">
        <v>58</v>
      </c>
      <c r="M50" s="22">
        <f>MAX(1,L45)-L45</f>
        <v>0.33999999999999997</v>
      </c>
      <c r="O50" s="20" t="s">
        <v>58</v>
      </c>
      <c r="Q50" s="22">
        <f>MAX(1,P45)-P45</f>
        <v>1</v>
      </c>
      <c r="S50" s="20" t="s">
        <v>58</v>
      </c>
      <c r="U50" s="22">
        <f>MAX(1,T45)-T45</f>
        <v>0.5</v>
      </c>
    </row>
    <row r="51" spans="3:21" x14ac:dyDescent="0.2">
      <c r="D51" s="23"/>
      <c r="E51" s="22"/>
      <c r="F51" s="22"/>
      <c r="G51" s="22"/>
    </row>
    <row r="52" spans="3:21" x14ac:dyDescent="0.2">
      <c r="D52" s="23"/>
      <c r="E52" s="22"/>
      <c r="F52" s="22"/>
      <c r="G52" s="22"/>
    </row>
    <row r="53" spans="3:21" x14ac:dyDescent="0.2">
      <c r="D53" s="23"/>
      <c r="E53" s="22"/>
      <c r="F53" s="22"/>
      <c r="G53" s="22"/>
    </row>
    <row r="54" spans="3:21" x14ac:dyDescent="0.2">
      <c r="D54" s="23"/>
      <c r="E54" s="22"/>
      <c r="F54" s="22"/>
      <c r="G54" s="22"/>
    </row>
    <row r="55" spans="3:21" x14ac:dyDescent="0.2">
      <c r="D55" s="23"/>
      <c r="E55" s="22"/>
      <c r="F55" s="22"/>
      <c r="G55" s="22"/>
    </row>
    <row r="56" spans="3:21" x14ac:dyDescent="0.2">
      <c r="D56" s="23"/>
      <c r="E56" s="22"/>
      <c r="F56" s="22"/>
      <c r="G56" s="22"/>
    </row>
    <row r="57" spans="3:21" x14ac:dyDescent="0.2">
      <c r="D57" s="23"/>
      <c r="E57" s="22"/>
      <c r="F57" s="22"/>
      <c r="G57" s="22"/>
    </row>
    <row r="58" spans="3:21" x14ac:dyDescent="0.2">
      <c r="D58" s="23"/>
      <c r="E58" s="22"/>
      <c r="F58" s="22"/>
      <c r="G58" s="22"/>
    </row>
    <row r="59" spans="3:21" x14ac:dyDescent="0.2">
      <c r="D59" s="23"/>
      <c r="E59" s="22"/>
      <c r="F59" s="22"/>
      <c r="G59" s="22"/>
    </row>
  </sheetData>
  <mergeCells count="3">
    <mergeCell ref="B2:G2"/>
    <mergeCell ref="B4:G4"/>
    <mergeCell ref="B3:E3"/>
  </mergeCells>
  <conditionalFormatting sqref="B4">
    <cfRule type="expression" dxfId="5" priority="1">
      <formula>"IF($D$75&gt;66)"</formula>
    </cfRule>
    <cfRule type="expression" dxfId="4" priority="2">
      <formula>"IF($D$75&gt;33,&lt;66)"</formula>
    </cfRule>
    <cfRule type="expression" dxfId="3" priority="3">
      <formula>"IF($D$75=&lt;33)"</formula>
    </cfRule>
  </conditionalFormatting>
  <pageMargins left="0.70866141732283472" right="0.70866141732283472" top="0.74803149606299213" bottom="0.74803149606299213" header="0.31496062992125984" footer="0.31496062992125984"/>
  <pageSetup paperSize="9" scale="37" orientation="portrait" horizontalDpi="0" verticalDpi="0"/>
  <headerFooter>
    <oddHeader>&amp;R&amp;"Calibri,Regular"&amp;K000000&amp;G</oddHeader>
  </headerFooter>
  <drawing r:id="rId1"/>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8F1CC-3EB5-724F-947D-E5AF2CCF7431}">
  <sheetPr>
    <pageSetUpPr fitToPage="1"/>
  </sheetPr>
  <dimension ref="B1:U59"/>
  <sheetViews>
    <sheetView zoomScaleNormal="100" workbookViewId="0">
      <selection activeCell="J15" sqref="J15"/>
    </sheetView>
  </sheetViews>
  <sheetFormatPr baseColWidth="10" defaultRowHeight="16" x14ac:dyDescent="0.2"/>
  <cols>
    <col min="1" max="1" width="2.5" style="20" customWidth="1"/>
    <col min="2" max="2" width="10.83203125" style="20"/>
    <col min="3" max="3" width="10.33203125" style="20" customWidth="1"/>
    <col min="4" max="4" width="10.83203125" style="20"/>
    <col min="5" max="5" width="15.83203125" style="20" customWidth="1"/>
    <col min="6" max="6" width="4.6640625" style="20" bestFit="1" customWidth="1"/>
    <col min="7" max="7" width="9.83203125" style="20" customWidth="1"/>
    <col min="8" max="13" width="10.83203125" style="20"/>
    <col min="14" max="14" width="8.1640625" style="20" customWidth="1"/>
    <col min="15" max="16384" width="10.83203125" style="20"/>
  </cols>
  <sheetData>
    <row r="1" spans="2:9" ht="9" customHeight="1" thickBot="1" x14ac:dyDescent="0.25"/>
    <row r="2" spans="2:9" ht="46" thickBot="1" x14ac:dyDescent="0.5">
      <c r="B2" s="48" t="s">
        <v>74</v>
      </c>
      <c r="C2" s="49"/>
      <c r="D2" s="49"/>
      <c r="E2" s="49"/>
      <c r="F2" s="49"/>
      <c r="G2" s="50"/>
    </row>
    <row r="3" spans="2:9" x14ac:dyDescent="0.2">
      <c r="B3" s="52" t="s">
        <v>78</v>
      </c>
      <c r="C3" s="52"/>
      <c r="D3" s="52"/>
      <c r="E3" s="52"/>
    </row>
    <row r="4" spans="2:9" ht="28" customHeight="1" x14ac:dyDescent="0.2">
      <c r="B4" s="53" t="s">
        <v>75</v>
      </c>
      <c r="C4" s="53"/>
      <c r="D4" s="53"/>
      <c r="E4" s="53"/>
      <c r="G4" s="21"/>
      <c r="H4" s="38">
        <f>Data!$E$75/100</f>
        <v>0.3</v>
      </c>
      <c r="I4" s="21"/>
    </row>
    <row r="5" spans="2:9" x14ac:dyDescent="0.2">
      <c r="H5" s="20" t="s">
        <v>53</v>
      </c>
      <c r="I5" s="22" t="s">
        <v>54</v>
      </c>
    </row>
    <row r="6" spans="2:9" x14ac:dyDescent="0.2">
      <c r="G6" s="20" t="s">
        <v>55</v>
      </c>
      <c r="H6" s="23">
        <v>0.33300000000000002</v>
      </c>
      <c r="I6" s="23">
        <f>IF(H4&lt;=H6,H4," ")</f>
        <v>0.3</v>
      </c>
    </row>
    <row r="7" spans="2:9" x14ac:dyDescent="0.2">
      <c r="G7" s="20" t="s">
        <v>56</v>
      </c>
      <c r="H7" s="22">
        <v>0.67</v>
      </c>
      <c r="I7" s="23" t="str">
        <f>IF(AND(H4&gt;H6,H4&lt;=H7),H4," ")</f>
        <v xml:space="preserve"> </v>
      </c>
    </row>
    <row r="8" spans="2:9" x14ac:dyDescent="0.2">
      <c r="G8" s="20" t="s">
        <v>57</v>
      </c>
      <c r="H8" s="22">
        <v>1</v>
      </c>
      <c r="I8" s="23" t="str">
        <f>IF(H4&gt;H7,H4," ")</f>
        <v xml:space="preserve"> </v>
      </c>
    </row>
    <row r="9" spans="2:9" x14ac:dyDescent="0.2">
      <c r="G9" s="20" t="s">
        <v>58</v>
      </c>
      <c r="I9" s="22">
        <f>MAX(1,H4)-H4</f>
        <v>0.7</v>
      </c>
    </row>
    <row r="10" spans="2:9" x14ac:dyDescent="0.2">
      <c r="I10" s="22"/>
    </row>
    <row r="11" spans="2:9" x14ac:dyDescent="0.2">
      <c r="I11" s="22"/>
    </row>
    <row r="12" spans="2:9" x14ac:dyDescent="0.2">
      <c r="I12" s="22"/>
    </row>
    <row r="13" spans="2:9" x14ac:dyDescent="0.2">
      <c r="I13" s="22"/>
    </row>
    <row r="14" spans="2:9" x14ac:dyDescent="0.2">
      <c r="I14" s="22"/>
    </row>
    <row r="15" spans="2:9" x14ac:dyDescent="0.2">
      <c r="I15" s="22"/>
    </row>
    <row r="22" spans="3:21" s="21" customFormat="1" x14ac:dyDescent="0.2">
      <c r="C22" s="21">
        <v>1</v>
      </c>
      <c r="D22" s="38">
        <f>Data!$E$11/100</f>
        <v>0</v>
      </c>
      <c r="G22" s="21">
        <v>2</v>
      </c>
      <c r="H22" s="38">
        <f>Data!$E$20/100</f>
        <v>0.51</v>
      </c>
      <c r="K22" s="21">
        <v>3</v>
      </c>
      <c r="L22" s="38">
        <f>Data!$E$27/100</f>
        <v>0.33</v>
      </c>
      <c r="O22" s="21">
        <v>4</v>
      </c>
      <c r="P22" s="38">
        <f>Data!$E$34/100</f>
        <v>0</v>
      </c>
      <c r="S22" s="21">
        <v>5</v>
      </c>
      <c r="T22" s="38">
        <f>Data!$E$41/100</f>
        <v>0</v>
      </c>
    </row>
    <row r="23" spans="3:21" x14ac:dyDescent="0.2">
      <c r="D23" s="20" t="s">
        <v>53</v>
      </c>
      <c r="E23" s="22" t="s">
        <v>54</v>
      </c>
      <c r="F23" s="22"/>
      <c r="H23" s="20" t="s">
        <v>53</v>
      </c>
      <c r="I23" s="22" t="s">
        <v>54</v>
      </c>
      <c r="J23" s="22"/>
      <c r="L23" s="20" t="s">
        <v>53</v>
      </c>
      <c r="M23" s="22" t="s">
        <v>54</v>
      </c>
      <c r="P23" s="20" t="s">
        <v>53</v>
      </c>
      <c r="Q23" s="22" t="s">
        <v>54</v>
      </c>
      <c r="T23" s="20" t="s">
        <v>53</v>
      </c>
      <c r="U23" s="22" t="s">
        <v>54</v>
      </c>
    </row>
    <row r="24" spans="3:21" x14ac:dyDescent="0.2">
      <c r="C24" s="20" t="s">
        <v>55</v>
      </c>
      <c r="D24" s="23">
        <v>0.33300000000000002</v>
      </c>
      <c r="E24" s="23">
        <f>IF(D22&lt;=D24,D22," ")</f>
        <v>0</v>
      </c>
      <c r="G24" s="20" t="s">
        <v>55</v>
      </c>
      <c r="H24" s="23">
        <v>0.33300000000000002</v>
      </c>
      <c r="I24" s="23" t="str">
        <f>IF(H22&lt;=H24,H22," ")</f>
        <v xml:space="preserve"> </v>
      </c>
      <c r="J24" s="23"/>
      <c r="K24" s="20" t="s">
        <v>55</v>
      </c>
      <c r="L24" s="23">
        <v>0.33300000000000002</v>
      </c>
      <c r="M24" s="23">
        <f>IF(L22&lt;=L24,L22," ")</f>
        <v>0.33</v>
      </c>
      <c r="O24" s="20" t="s">
        <v>55</v>
      </c>
      <c r="P24" s="23">
        <v>0.33300000000000002</v>
      </c>
      <c r="Q24" s="23">
        <f>IF(P22&lt;=P24,P22," ")</f>
        <v>0</v>
      </c>
      <c r="S24" s="20" t="s">
        <v>55</v>
      </c>
      <c r="T24" s="23">
        <v>0.33300000000000002</v>
      </c>
      <c r="U24" s="23">
        <f>IF(T22&lt;=T24,T22," ")</f>
        <v>0</v>
      </c>
    </row>
    <row r="25" spans="3:21" x14ac:dyDescent="0.2">
      <c r="C25" s="20" t="s">
        <v>56</v>
      </c>
      <c r="D25" s="22">
        <v>0.67</v>
      </c>
      <c r="E25" s="23" t="str">
        <f>IF(AND(D22&gt;D24,D22&lt;=D25),D22," ")</f>
        <v xml:space="preserve"> </v>
      </c>
      <c r="G25" s="20" t="s">
        <v>56</v>
      </c>
      <c r="H25" s="22">
        <v>0.67</v>
      </c>
      <c r="I25" s="23">
        <f>IF(AND(H22&gt;H24,H22&lt;=H25),H22," ")</f>
        <v>0.51</v>
      </c>
      <c r="J25" s="23"/>
      <c r="K25" s="20" t="s">
        <v>56</v>
      </c>
      <c r="L25" s="22">
        <v>0.67</v>
      </c>
      <c r="M25" s="23" t="str">
        <f>IF(AND(L22&gt;L24,L22&lt;=L25),L22," ")</f>
        <v xml:space="preserve"> </v>
      </c>
      <c r="O25" s="20" t="s">
        <v>56</v>
      </c>
      <c r="P25" s="22">
        <v>0.67</v>
      </c>
      <c r="Q25" s="23" t="str">
        <f>IF(AND(P22&gt;P24,P22&lt;=P25),P22," ")</f>
        <v xml:space="preserve"> </v>
      </c>
      <c r="S25" s="20" t="s">
        <v>56</v>
      </c>
      <c r="T25" s="22">
        <v>0.67</v>
      </c>
      <c r="U25" s="23" t="str">
        <f>IF(AND(T22&gt;T24,T22&lt;=T25),T22," ")</f>
        <v xml:space="preserve"> </v>
      </c>
    </row>
    <row r="26" spans="3:21" x14ac:dyDescent="0.2">
      <c r="C26" s="20" t="s">
        <v>57</v>
      </c>
      <c r="D26" s="22">
        <v>1</v>
      </c>
      <c r="E26" s="23" t="str">
        <f>IF(D22&gt;D25,D22," ")</f>
        <v xml:space="preserve"> </v>
      </c>
      <c r="G26" s="20" t="s">
        <v>57</v>
      </c>
      <c r="H26" s="22">
        <v>1</v>
      </c>
      <c r="I26" s="23" t="str">
        <f>IF(H22&gt;H25,H22," ")</f>
        <v xml:space="preserve"> </v>
      </c>
      <c r="J26" s="23"/>
      <c r="K26" s="20" t="s">
        <v>57</v>
      </c>
      <c r="L26" s="22">
        <v>1</v>
      </c>
      <c r="M26" s="23" t="str">
        <f>IF(L22&gt;L25,L22," ")</f>
        <v xml:space="preserve"> </v>
      </c>
      <c r="O26" s="20" t="s">
        <v>57</v>
      </c>
      <c r="P26" s="22">
        <v>1</v>
      </c>
      <c r="Q26" s="23" t="str">
        <f>IF(P22&gt;P25,P22," ")</f>
        <v xml:space="preserve"> </v>
      </c>
      <c r="S26" s="20" t="s">
        <v>57</v>
      </c>
      <c r="T26" s="22">
        <v>1</v>
      </c>
      <c r="U26" s="23" t="str">
        <f>IF(T22&gt;T25,T22," ")</f>
        <v xml:space="preserve"> </v>
      </c>
    </row>
    <row r="27" spans="3:21" x14ac:dyDescent="0.2">
      <c r="C27" s="20" t="s">
        <v>58</v>
      </c>
      <c r="E27" s="22">
        <f>MAX(1,D22)-D22</f>
        <v>1</v>
      </c>
      <c r="G27" s="20" t="s">
        <v>58</v>
      </c>
      <c r="I27" s="22">
        <f>MAX(1,H22)-H22</f>
        <v>0.49</v>
      </c>
      <c r="J27" s="22"/>
      <c r="K27" s="20" t="s">
        <v>58</v>
      </c>
      <c r="M27" s="22">
        <f>MAX(1,L22)-L22</f>
        <v>0.66999999999999993</v>
      </c>
      <c r="O27" s="20" t="s">
        <v>58</v>
      </c>
      <c r="Q27" s="22">
        <f>MAX(1,P22)-P22</f>
        <v>1</v>
      </c>
      <c r="S27" s="20" t="s">
        <v>58</v>
      </c>
      <c r="U27" s="22">
        <f>MAX(1,T22)-T22</f>
        <v>1</v>
      </c>
    </row>
    <row r="45" spans="3:21" s="21" customFormat="1" x14ac:dyDescent="0.2">
      <c r="C45" s="21">
        <v>6</v>
      </c>
      <c r="D45" s="38">
        <f>Data!$E$48/100</f>
        <v>0.5</v>
      </c>
      <c r="G45" s="21">
        <v>7</v>
      </c>
      <c r="H45" s="38">
        <f>Data!$E$53/100</f>
        <v>0.5</v>
      </c>
      <c r="K45" s="21">
        <v>8</v>
      </c>
      <c r="L45" s="38">
        <f>Data!$E$59/100</f>
        <v>0.66</v>
      </c>
      <c r="O45" s="21">
        <v>9</v>
      </c>
      <c r="P45" s="38">
        <f>Data!$E$67/100</f>
        <v>0</v>
      </c>
      <c r="S45" s="21">
        <v>10</v>
      </c>
      <c r="T45" s="38">
        <f>Data!$E$74/100</f>
        <v>0.5</v>
      </c>
    </row>
    <row r="46" spans="3:21" x14ac:dyDescent="0.2">
      <c r="D46" s="20" t="s">
        <v>53</v>
      </c>
      <c r="E46" s="22" t="s">
        <v>54</v>
      </c>
      <c r="F46" s="22"/>
      <c r="H46" s="20" t="s">
        <v>53</v>
      </c>
      <c r="I46" s="22" t="s">
        <v>54</v>
      </c>
      <c r="J46" s="22"/>
      <c r="L46" s="20" t="s">
        <v>53</v>
      </c>
      <c r="M46" s="22" t="s">
        <v>54</v>
      </c>
      <c r="P46" s="20" t="s">
        <v>53</v>
      </c>
      <c r="Q46" s="22" t="s">
        <v>54</v>
      </c>
      <c r="T46" s="20" t="s">
        <v>53</v>
      </c>
      <c r="U46" s="22" t="s">
        <v>54</v>
      </c>
    </row>
    <row r="47" spans="3:21" x14ac:dyDescent="0.2">
      <c r="C47" s="20" t="s">
        <v>55</v>
      </c>
      <c r="D47" s="23">
        <v>0.33300000000000002</v>
      </c>
      <c r="E47" s="23" t="str">
        <f>IF(D45&lt;=D47,D45," ")</f>
        <v xml:space="preserve"> </v>
      </c>
      <c r="G47" s="20" t="s">
        <v>55</v>
      </c>
      <c r="H47" s="23">
        <v>0.33300000000000002</v>
      </c>
      <c r="I47" s="23" t="str">
        <f>IF(H45&lt;=H47,H45," ")</f>
        <v xml:space="preserve"> </v>
      </c>
      <c r="J47" s="23"/>
      <c r="K47" s="20" t="s">
        <v>55</v>
      </c>
      <c r="L47" s="23">
        <v>0.33300000000000002</v>
      </c>
      <c r="M47" s="23" t="str">
        <f>IF(L45&lt;=L47,L45," ")</f>
        <v xml:space="preserve"> </v>
      </c>
      <c r="O47" s="20" t="s">
        <v>55</v>
      </c>
      <c r="P47" s="23">
        <v>0.33300000000000002</v>
      </c>
      <c r="Q47" s="23">
        <f>IF(P45&lt;=P47,P45," ")</f>
        <v>0</v>
      </c>
      <c r="S47" s="20" t="s">
        <v>55</v>
      </c>
      <c r="T47" s="23">
        <v>0.33300000000000002</v>
      </c>
      <c r="U47" s="23" t="str">
        <f>IF(T45&lt;=T47,T45," ")</f>
        <v xml:space="preserve"> </v>
      </c>
    </row>
    <row r="48" spans="3:21" x14ac:dyDescent="0.2">
      <c r="C48" s="20" t="s">
        <v>56</v>
      </c>
      <c r="D48" s="22">
        <v>0.67</v>
      </c>
      <c r="E48" s="23">
        <f>IF(AND(D45&gt;D47,D45&lt;=D48),D45," ")</f>
        <v>0.5</v>
      </c>
      <c r="G48" s="20" t="s">
        <v>56</v>
      </c>
      <c r="H48" s="22">
        <v>0.67</v>
      </c>
      <c r="I48" s="23">
        <f>IF(AND(H45&gt;H47,H45&lt;=H48),H45," ")</f>
        <v>0.5</v>
      </c>
      <c r="J48" s="23"/>
      <c r="K48" s="20" t="s">
        <v>56</v>
      </c>
      <c r="L48" s="22">
        <v>0.67</v>
      </c>
      <c r="M48" s="23">
        <f>IF(AND(L45&gt;L47,L45&lt;=L48),L45," ")</f>
        <v>0.66</v>
      </c>
      <c r="O48" s="20" t="s">
        <v>56</v>
      </c>
      <c r="P48" s="22">
        <v>0.67</v>
      </c>
      <c r="Q48" s="23" t="str">
        <f>IF(AND(P45&gt;P47,P45&lt;=P48),P45," ")</f>
        <v xml:space="preserve"> </v>
      </c>
      <c r="S48" s="20" t="s">
        <v>56</v>
      </c>
      <c r="T48" s="22">
        <v>0.67</v>
      </c>
      <c r="U48" s="23">
        <f>IF(AND(T45&gt;T47,T45&lt;=T48),T45," ")</f>
        <v>0.5</v>
      </c>
    </row>
    <row r="49" spans="3:21" x14ac:dyDescent="0.2">
      <c r="C49" s="20" t="s">
        <v>57</v>
      </c>
      <c r="D49" s="22">
        <v>1</v>
      </c>
      <c r="E49" s="23" t="str">
        <f>IF(D45&gt;D48,D45," ")</f>
        <v xml:space="preserve"> </v>
      </c>
      <c r="G49" s="20" t="s">
        <v>57</v>
      </c>
      <c r="H49" s="22">
        <v>1</v>
      </c>
      <c r="I49" s="23" t="str">
        <f>IF(H45&gt;H48,H45," ")</f>
        <v xml:space="preserve"> </v>
      </c>
      <c r="J49" s="23"/>
      <c r="K49" s="20" t="s">
        <v>57</v>
      </c>
      <c r="L49" s="22">
        <v>1</v>
      </c>
      <c r="M49" s="23" t="str">
        <f>IF(L45&gt;L48,L45," ")</f>
        <v xml:space="preserve"> </v>
      </c>
      <c r="O49" s="20" t="s">
        <v>57</v>
      </c>
      <c r="P49" s="22">
        <v>1</v>
      </c>
      <c r="Q49" s="23" t="str">
        <f>IF(P45&gt;P48,P45," ")</f>
        <v xml:space="preserve"> </v>
      </c>
      <c r="S49" s="20" t="s">
        <v>57</v>
      </c>
      <c r="T49" s="22">
        <v>1</v>
      </c>
      <c r="U49" s="23" t="str">
        <f>IF(T45&gt;T48,T45," ")</f>
        <v xml:space="preserve"> </v>
      </c>
    </row>
    <row r="50" spans="3:21" x14ac:dyDescent="0.2">
      <c r="C50" s="20" t="s">
        <v>58</v>
      </c>
      <c r="E50" s="22">
        <f>MAX(1,D45)-D45</f>
        <v>0.5</v>
      </c>
      <c r="G50" s="20" t="s">
        <v>58</v>
      </c>
      <c r="I50" s="22">
        <f>MAX(1,H45)-H45</f>
        <v>0.5</v>
      </c>
      <c r="J50" s="22"/>
      <c r="K50" s="20" t="s">
        <v>58</v>
      </c>
      <c r="M50" s="22">
        <f>MAX(1,L45)-L45</f>
        <v>0.33999999999999997</v>
      </c>
      <c r="O50" s="20" t="s">
        <v>58</v>
      </c>
      <c r="Q50" s="22">
        <f>MAX(1,P45)-P45</f>
        <v>1</v>
      </c>
      <c r="S50" s="20" t="s">
        <v>58</v>
      </c>
      <c r="U50" s="22">
        <f>MAX(1,T45)-T45</f>
        <v>0.5</v>
      </c>
    </row>
    <row r="51" spans="3:21" x14ac:dyDescent="0.2">
      <c r="D51" s="23"/>
      <c r="E51" s="22"/>
      <c r="F51" s="22"/>
      <c r="G51" s="22"/>
    </row>
    <row r="52" spans="3:21" x14ac:dyDescent="0.2">
      <c r="D52" s="23"/>
      <c r="E52" s="22"/>
      <c r="F52" s="22"/>
      <c r="G52" s="22"/>
    </row>
    <row r="53" spans="3:21" x14ac:dyDescent="0.2">
      <c r="D53" s="23"/>
      <c r="E53" s="22"/>
      <c r="F53" s="22"/>
      <c r="G53" s="22"/>
    </row>
    <row r="54" spans="3:21" x14ac:dyDescent="0.2">
      <c r="D54" s="23"/>
      <c r="E54" s="22"/>
      <c r="F54" s="22"/>
      <c r="G54" s="22"/>
    </row>
    <row r="55" spans="3:21" x14ac:dyDescent="0.2">
      <c r="D55" s="23"/>
      <c r="E55" s="22"/>
      <c r="F55" s="22"/>
      <c r="G55" s="22"/>
    </row>
    <row r="56" spans="3:21" x14ac:dyDescent="0.2">
      <c r="D56" s="23"/>
      <c r="E56" s="22"/>
      <c r="F56" s="22"/>
      <c r="G56" s="22"/>
    </row>
    <row r="57" spans="3:21" x14ac:dyDescent="0.2">
      <c r="D57" s="23"/>
      <c r="E57" s="22"/>
      <c r="F57" s="22"/>
      <c r="G57" s="22"/>
    </row>
    <row r="58" spans="3:21" x14ac:dyDescent="0.2">
      <c r="D58" s="23"/>
      <c r="E58" s="22"/>
      <c r="F58" s="22"/>
      <c r="G58" s="22"/>
    </row>
    <row r="59" spans="3:21" x14ac:dyDescent="0.2">
      <c r="D59" s="23"/>
      <c r="E59" s="22"/>
      <c r="F59" s="22"/>
      <c r="G59" s="22"/>
    </row>
  </sheetData>
  <mergeCells count="3">
    <mergeCell ref="B2:G2"/>
    <mergeCell ref="B4:E4"/>
    <mergeCell ref="B3:E3"/>
  </mergeCells>
  <conditionalFormatting sqref="B4">
    <cfRule type="expression" dxfId="2" priority="1">
      <formula>"IF($D$75&gt;66)"</formula>
    </cfRule>
    <cfRule type="expression" dxfId="1" priority="2">
      <formula>"IF($D$75&gt;33,&lt;66)"</formula>
    </cfRule>
    <cfRule type="expression" dxfId="0" priority="3">
      <formula>"IF($D$75=&lt;33)"</formula>
    </cfRule>
  </conditionalFormatting>
  <pageMargins left="0.70866141732283472" right="0.70866141732283472" top="0.74803149606299213" bottom="0.74803149606299213" header="0.31496062992125984" footer="0.31496062992125984"/>
  <pageSetup paperSize="9" scale="36" orientation="portrait" horizontalDpi="0" verticalDpi="0"/>
  <headerFooter>
    <oddHeader>&amp;R&amp;"Calibri,Regular"&amp;K000000&amp;G</oddHeader>
  </headerFooter>
  <drawing r:id="rId1"/>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Data</vt:lpstr>
      <vt:lpstr>Pfizer-BioNTech Dashboard</vt:lpstr>
      <vt:lpstr>Moderna Dashboard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Verkerk</dc:creator>
  <cp:lastModifiedBy>Microsoft Office User</cp:lastModifiedBy>
  <dcterms:created xsi:type="dcterms:W3CDTF">2020-12-15T10:23:36Z</dcterms:created>
  <dcterms:modified xsi:type="dcterms:W3CDTF">2020-12-16T18:07:16Z</dcterms:modified>
</cp:coreProperties>
</file>